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02.12.24(1) 1-4кл " sheetId="1" r:id="rId1"/>
  </sheets>
  <calcPr calcId="145621"/>
</workbook>
</file>

<file path=xl/calcChain.xml><?xml version="1.0" encoding="utf-8"?>
<calcChain xmlns="http://schemas.openxmlformats.org/spreadsheetml/2006/main">
  <c r="AA13" i="1" l="1"/>
  <c r="AA14" i="1"/>
  <c r="AA15" i="1"/>
  <c r="AA16" i="1"/>
  <c r="AA17" i="1"/>
  <c r="AA18" i="1"/>
  <c r="AA19" i="1"/>
  <c r="E30" i="1"/>
  <c r="F30" i="1"/>
  <c r="F31" i="1" s="1"/>
  <c r="F33" i="1" s="1"/>
  <c r="G30" i="1"/>
  <c r="H30" i="1"/>
  <c r="H31" i="1" s="1"/>
  <c r="H33" i="1" s="1"/>
  <c r="I30" i="1"/>
  <c r="J30" i="1"/>
  <c r="K30" i="1"/>
  <c r="L30" i="1"/>
  <c r="L31" i="1" s="1"/>
  <c r="L33" i="1" s="1"/>
  <c r="M30" i="1"/>
  <c r="N30" i="1"/>
  <c r="O30" i="1"/>
  <c r="P30" i="1"/>
  <c r="P31" i="1" s="1"/>
  <c r="P33" i="1" s="1"/>
  <c r="Q30" i="1"/>
  <c r="R30" i="1"/>
  <c r="S30" i="1"/>
  <c r="T30" i="1"/>
  <c r="T31" i="1" s="1"/>
  <c r="T33" i="1" s="1"/>
  <c r="U30" i="1"/>
  <c r="V30" i="1"/>
  <c r="W30" i="1"/>
  <c r="X30" i="1"/>
  <c r="X31" i="1" s="1"/>
  <c r="X33" i="1" s="1"/>
  <c r="Y30" i="1"/>
  <c r="E31" i="1"/>
  <c r="G31" i="1"/>
  <c r="G33" i="1" s="1"/>
  <c r="I31" i="1"/>
  <c r="J31" i="1"/>
  <c r="K31" i="1"/>
  <c r="K33" i="1" s="1"/>
  <c r="M31" i="1"/>
  <c r="N31" i="1"/>
  <c r="O31" i="1"/>
  <c r="O33" i="1" s="1"/>
  <c r="Q31" i="1"/>
  <c r="R31" i="1"/>
  <c r="S31" i="1"/>
  <c r="S33" i="1" s="1"/>
  <c r="U31" i="1"/>
  <c r="V31" i="1"/>
  <c r="W31" i="1"/>
  <c r="W33" i="1" s="1"/>
  <c r="Y31" i="1"/>
  <c r="E33" i="1"/>
  <c r="I33" i="1"/>
  <c r="J33" i="1"/>
  <c r="M33" i="1"/>
  <c r="N33" i="1"/>
  <c r="Q33" i="1"/>
  <c r="R33" i="1"/>
  <c r="U33" i="1"/>
  <c r="V33" i="1"/>
  <c r="Y33" i="1"/>
  <c r="U36" i="1" l="1"/>
  <c r="U37" i="1" s="1"/>
  <c r="U35" i="1"/>
</calcChain>
</file>

<file path=xl/sharedStrings.xml><?xml version="1.0" encoding="utf-8"?>
<sst xmlns="http://schemas.openxmlformats.org/spreadsheetml/2006/main" count="41" uniqueCount="39">
  <si>
    <t>Стоимость на одного довольствующегося, руб</t>
  </si>
  <si>
    <t>Стоимость на всех довольствующихся, без безвозмездных продуктов руб</t>
  </si>
  <si>
    <t>Стоимость на всех довольствующихся, руб</t>
  </si>
  <si>
    <t>Итого на сумму, руб</t>
  </si>
  <si>
    <t>Цена продуктов питания за единицу, руб.</t>
  </si>
  <si>
    <t>Итого к выдаче количество продуктов питания  на всех довольствующихся, килограмм</t>
  </si>
  <si>
    <t>Итого к выдаче количество продуктов питания  на 1 довольствующегося, грамм</t>
  </si>
  <si>
    <t>2-й ужин</t>
  </si>
  <si>
    <t>ужин</t>
  </si>
  <si>
    <t>полдник</t>
  </si>
  <si>
    <t>Чай с сахаром</t>
  </si>
  <si>
    <t>Хлеб пшеничный</t>
  </si>
  <si>
    <t>Хлеб ржаной</t>
  </si>
  <si>
    <t>Плов из говядины</t>
  </si>
  <si>
    <t xml:space="preserve">Борщ с картофелем с мясом говядины п/ф </t>
  </si>
  <si>
    <t>Бутерброд с сыром(35/20/5)</t>
  </si>
  <si>
    <t>обед</t>
  </si>
  <si>
    <t xml:space="preserve"> завтрак</t>
  </si>
  <si>
    <t>Количество продуктов, подлежащих закладке, грамм</t>
  </si>
  <si>
    <t>сахар</t>
  </si>
  <si>
    <t>яйцо</t>
  </si>
  <si>
    <t>чай</t>
  </si>
  <si>
    <t>морковь</t>
  </si>
  <si>
    <t>томатная паста</t>
  </si>
  <si>
    <t>лук</t>
  </si>
  <si>
    <t>капуста</t>
  </si>
  <si>
    <t>мясо</t>
  </si>
  <si>
    <t>масло растительное</t>
  </si>
  <si>
    <t>рис</t>
  </si>
  <si>
    <t>масло сливочное</t>
  </si>
  <si>
    <t>свекла</t>
  </si>
  <si>
    <t>картофель</t>
  </si>
  <si>
    <t>хлеб пшеничный</t>
  </si>
  <si>
    <t>хлеб ржаной</t>
  </si>
  <si>
    <t>сыр</t>
  </si>
  <si>
    <t>соль</t>
  </si>
  <si>
    <t>Наименование продуктов питания</t>
  </si>
  <si>
    <t>ВЫХОД ПОРЦИИ, грамм</t>
  </si>
  <si>
    <t>Меню-требование на выдачу продуктов питания на ___49__ довольствующихся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</si>
</sst>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2" borderId="0" xfId="0" applyFont="1" applyFill="1"/>
    <xf numFmtId="2" fontId="1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1" fillId="0" borderId="0" xfId="0" applyFont="1" applyBorder="1"/>
    <xf numFmtId="0" fontId="1" fillId="0" borderId="1" xfId="0" applyFont="1" applyBorder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5" xfId="0" applyFont="1" applyBorder="1"/>
    <xf numFmtId="2" fontId="1" fillId="2" borderId="6" xfId="0" applyNumberFormat="1" applyFont="1" applyFill="1" applyBorder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2" fontId="1" fillId="2" borderId="9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64" fontId="3" fillId="2" borderId="9" xfId="0" applyNumberFormat="1" applyFont="1" applyFill="1" applyBorder="1"/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2" borderId="14" xfId="0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2" borderId="20" xfId="0" applyNumberFormat="1" applyFont="1" applyFill="1" applyBorder="1"/>
    <xf numFmtId="2" fontId="1" fillId="2" borderId="20" xfId="0" applyNumberFormat="1" applyFont="1" applyFill="1" applyBorder="1"/>
    <xf numFmtId="0" fontId="1" fillId="2" borderId="6" xfId="0" applyNumberFormat="1" applyFont="1" applyFill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2" fillId="0" borderId="23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vertical="center" textRotation="90"/>
    </xf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0" fontId="1" fillId="0" borderId="16" xfId="0" applyFont="1" applyBorder="1" applyAlignment="1">
      <alignment horizontal="center"/>
    </xf>
    <xf numFmtId="0" fontId="1" fillId="0" borderId="16" xfId="0" applyFont="1" applyBorder="1"/>
    <xf numFmtId="0" fontId="2" fillId="0" borderId="25" xfId="0" applyFont="1" applyBorder="1" applyAlignment="1">
      <alignment horizontal="center" textRotation="90"/>
    </xf>
    <xf numFmtId="0" fontId="2" fillId="0" borderId="26" xfId="0" applyFont="1" applyBorder="1" applyAlignment="1">
      <alignment horizontal="center" vertical="center" textRotation="90"/>
    </xf>
    <xf numFmtId="0" fontId="1" fillId="2" borderId="27" xfId="0" applyNumberFormat="1" applyFont="1" applyFill="1" applyBorder="1"/>
    <xf numFmtId="2" fontId="1" fillId="2" borderId="27" xfId="0" applyNumberFormat="1" applyFont="1" applyFill="1" applyBorder="1"/>
    <xf numFmtId="0" fontId="1" fillId="2" borderId="28" xfId="0" applyNumberFormat="1" applyFont="1" applyFill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textRotation="90"/>
    </xf>
    <xf numFmtId="0" fontId="1" fillId="2" borderId="24" xfId="0" applyNumberFormat="1" applyFont="1" applyFill="1" applyBorder="1"/>
    <xf numFmtId="2" fontId="1" fillId="2" borderId="24" xfId="0" applyNumberFormat="1" applyFont="1" applyFill="1" applyBorder="1"/>
    <xf numFmtId="0" fontId="1" fillId="2" borderId="29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2" fillId="0" borderId="30" xfId="0" applyFont="1" applyBorder="1" applyAlignment="1">
      <alignment horizontal="center" vertical="center" textRotation="90"/>
    </xf>
    <xf numFmtId="0" fontId="1" fillId="0" borderId="10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2" fillId="0" borderId="25" xfId="0" applyFont="1" applyBorder="1" applyAlignment="1">
      <alignment horizontal="center" vertical="center" textRotation="90"/>
    </xf>
    <xf numFmtId="0" fontId="1" fillId="2" borderId="8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31" xfId="0" applyFont="1" applyBorder="1" applyAlignment="1">
      <alignment horizontal="center"/>
    </xf>
    <xf numFmtId="0" fontId="2" fillId="0" borderId="30" xfId="0" applyFont="1" applyBorder="1" applyAlignment="1">
      <alignment horizontal="center" textRotation="90"/>
    </xf>
    <xf numFmtId="0" fontId="1" fillId="0" borderId="32" xfId="0" applyFont="1" applyBorder="1" applyAlignment="1">
      <alignment horizontal="center"/>
    </xf>
    <xf numFmtId="0" fontId="1" fillId="0" borderId="33" xfId="0" applyFont="1" applyBorder="1"/>
    <xf numFmtId="0" fontId="1" fillId="2" borderId="34" xfId="0" applyNumberFormat="1" applyFont="1" applyFill="1" applyBorder="1"/>
    <xf numFmtId="0" fontId="1" fillId="2" borderId="13" xfId="0" applyNumberFormat="1" applyFont="1" applyFill="1" applyBorder="1"/>
    <xf numFmtId="0" fontId="1" fillId="2" borderId="35" xfId="0" applyNumberFormat="1" applyFont="1" applyFill="1" applyBorder="1"/>
    <xf numFmtId="0" fontId="4" fillId="0" borderId="21" xfId="0" applyFont="1" applyBorder="1"/>
    <xf numFmtId="0" fontId="2" fillId="0" borderId="36" xfId="0" applyFont="1" applyBorder="1" applyAlignment="1">
      <alignment horizontal="center" vertical="center" textRotation="90"/>
    </xf>
    <xf numFmtId="0" fontId="2" fillId="0" borderId="37" xfId="0" applyFont="1" applyBorder="1" applyAlignment="1">
      <alignment horizontal="center" vertical="center" textRotation="90"/>
    </xf>
    <xf numFmtId="2" fontId="1" fillId="0" borderId="0" xfId="0" applyNumberFormat="1" applyFont="1"/>
    <xf numFmtId="0" fontId="1" fillId="2" borderId="38" xfId="0" applyNumberFormat="1" applyFont="1" applyFill="1" applyBorder="1"/>
    <xf numFmtId="0" fontId="4" fillId="0" borderId="31" xfId="0" applyFont="1" applyBorder="1"/>
    <xf numFmtId="0" fontId="2" fillId="0" borderId="1" xfId="0" applyFont="1" applyBorder="1" applyAlignment="1">
      <alignment horizontal="center" vertical="center" textRotation="90"/>
    </xf>
    <xf numFmtId="0" fontId="1" fillId="0" borderId="10" xfId="0" applyFont="1" applyFill="1" applyBorder="1" applyAlignment="1">
      <alignment horizontal="center"/>
    </xf>
    <xf numFmtId="0" fontId="4" fillId="0" borderId="31" xfId="0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0" fontId="4" fillId="0" borderId="31" xfId="0" applyFont="1" applyBorder="1" applyAlignment="1">
      <alignment wrapText="1"/>
    </xf>
    <xf numFmtId="0" fontId="1" fillId="2" borderId="39" xfId="0" applyNumberFormat="1" applyFont="1" applyFill="1" applyBorder="1"/>
    <xf numFmtId="1" fontId="1" fillId="2" borderId="15" xfId="0" applyNumberFormat="1" applyFont="1" applyFill="1" applyBorder="1"/>
    <xf numFmtId="2" fontId="1" fillId="0" borderId="16" xfId="0" applyNumberFormat="1" applyFont="1" applyBorder="1" applyAlignment="1">
      <alignment horizontal="center"/>
    </xf>
    <xf numFmtId="0" fontId="4" fillId="0" borderId="40" xfId="0" applyFont="1" applyBorder="1" applyAlignment="1">
      <alignment wrapText="1"/>
    </xf>
    <xf numFmtId="0" fontId="2" fillId="0" borderId="41" xfId="0" applyFont="1" applyBorder="1" applyAlignment="1">
      <alignment horizontal="center" vertical="center" textRotation="90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42" xfId="0" applyNumberFormat="1" applyFont="1" applyFill="1" applyBorder="1" applyAlignment="1">
      <alignment vertical="center"/>
    </xf>
    <xf numFmtId="0" fontId="1" fillId="2" borderId="43" xfId="0" applyNumberFormat="1" applyFont="1" applyFill="1" applyBorder="1" applyAlignment="1">
      <alignment vertical="center"/>
    </xf>
    <xf numFmtId="0" fontId="1" fillId="2" borderId="44" xfId="0" applyNumberFormat="1" applyFont="1" applyFill="1" applyBorder="1" applyAlignment="1">
      <alignment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vertical="center"/>
    </xf>
    <xf numFmtId="0" fontId="2" fillId="0" borderId="47" xfId="0" applyFont="1" applyBorder="1" applyAlignment="1">
      <alignment horizontal="center" vertical="center" textRotation="90"/>
    </xf>
    <xf numFmtId="0" fontId="1" fillId="0" borderId="31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2" fillId="0" borderId="48" xfId="0" applyFont="1" applyBorder="1" applyAlignment="1">
      <alignment horizontal="center" vertical="center" textRotation="90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textRotation="90"/>
    </xf>
    <xf numFmtId="0" fontId="1" fillId="2" borderId="27" xfId="0" applyFont="1" applyFill="1" applyBorder="1" applyAlignment="1">
      <alignment horizontal="center" textRotation="90"/>
    </xf>
    <xf numFmtId="0" fontId="1" fillId="2" borderId="28" xfId="0" applyFont="1" applyFill="1" applyBorder="1" applyAlignment="1">
      <alignment horizontal="center" textRotation="90"/>
    </xf>
    <xf numFmtId="0" fontId="5" fillId="0" borderId="50" xfId="0" applyFont="1" applyBorder="1" applyAlignment="1">
      <alignment horizontal="center" textRotation="90"/>
    </xf>
    <xf numFmtId="0" fontId="2" fillId="0" borderId="5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textRotation="90"/>
    </xf>
    <xf numFmtId="0" fontId="1" fillId="2" borderId="53" xfId="0" applyFont="1" applyFill="1" applyBorder="1" applyAlignment="1">
      <alignment horizontal="center" textRotation="90"/>
    </xf>
    <xf numFmtId="0" fontId="5" fillId="0" borderId="54" xfId="0" applyFont="1" applyBorder="1" applyAlignment="1">
      <alignment horizontal="center" textRotation="90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5" fillId="0" borderId="55" xfId="0" applyFont="1" applyBorder="1" applyAlignment="1">
      <alignment horizontal="center" textRotation="90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14" fontId="6" fillId="0" borderId="0" xfId="0" applyNumberFormat="1" applyFont="1"/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A41"/>
  <sheetViews>
    <sheetView tabSelected="1" workbookViewId="0">
      <selection activeCell="S20" sqref="S20"/>
    </sheetView>
  </sheetViews>
  <sheetFormatPr defaultColWidth="7.109375" defaultRowHeight="13.2" x14ac:dyDescent="0.25"/>
  <cols>
    <col min="1" max="2" width="7.109375" style="1" customWidth="1"/>
    <col min="3" max="3" width="43.5546875" style="1" customWidth="1"/>
    <col min="4" max="4" width="7.109375" style="1" customWidth="1"/>
    <col min="5" max="7" width="7.109375" style="2" hidden="1" customWidth="1"/>
    <col min="8" max="13" width="7.109375" style="2" customWidth="1"/>
    <col min="14" max="14" width="8.21875" style="2" customWidth="1"/>
    <col min="15" max="16" width="7.109375" style="2" customWidth="1"/>
    <col min="17" max="17" width="7.5546875" style="2" customWidth="1"/>
    <col min="18" max="23" width="7.109375" style="2" customWidth="1"/>
    <col min="24" max="25" width="7.109375" style="2" hidden="1" customWidth="1"/>
    <col min="26" max="26" width="7.109375" style="2" customWidth="1"/>
    <col min="27" max="16384" width="7.109375" style="1"/>
  </cols>
  <sheetData>
    <row r="1" spans="1:27" x14ac:dyDescent="0.25">
      <c r="A1" s="125">
        <v>49</v>
      </c>
    </row>
    <row r="2" spans="1:27" ht="15.6" x14ac:dyDescent="0.3">
      <c r="C2" s="124">
        <v>45628</v>
      </c>
    </row>
    <row r="4" spans="1:27" ht="3" customHeight="1" thickBot="1" x14ac:dyDescent="0.3"/>
    <row r="5" spans="1:27" ht="13.5" customHeight="1" thickBot="1" x14ac:dyDescent="0.3">
      <c r="A5" s="123" t="s">
        <v>38</v>
      </c>
      <c r="B5" s="122"/>
      <c r="C5" s="121"/>
      <c r="D5" s="120" t="s">
        <v>37</v>
      </c>
      <c r="E5" s="119" t="s">
        <v>36</v>
      </c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</row>
    <row r="6" spans="1:27" ht="75" customHeight="1" x14ac:dyDescent="0.25">
      <c r="A6" s="118"/>
      <c r="B6" s="117"/>
      <c r="C6" s="116"/>
      <c r="D6" s="115"/>
      <c r="E6" s="114"/>
      <c r="F6" s="113"/>
      <c r="G6" s="113" t="s">
        <v>35</v>
      </c>
      <c r="H6" s="113" t="s">
        <v>35</v>
      </c>
      <c r="I6" s="113" t="s">
        <v>34</v>
      </c>
      <c r="J6" s="113" t="s">
        <v>33</v>
      </c>
      <c r="K6" s="113" t="s">
        <v>32</v>
      </c>
      <c r="L6" s="113" t="s">
        <v>31</v>
      </c>
      <c r="M6" s="113" t="s">
        <v>30</v>
      </c>
      <c r="N6" s="113" t="s">
        <v>29</v>
      </c>
      <c r="O6" s="113" t="s">
        <v>28</v>
      </c>
      <c r="P6" s="113" t="s">
        <v>27</v>
      </c>
      <c r="Q6" s="113" t="s">
        <v>26</v>
      </c>
      <c r="R6" s="113" t="s">
        <v>25</v>
      </c>
      <c r="S6" s="113" t="s">
        <v>24</v>
      </c>
      <c r="T6" s="113" t="s">
        <v>23</v>
      </c>
      <c r="U6" s="113" t="s">
        <v>22</v>
      </c>
      <c r="V6" s="113" t="s">
        <v>21</v>
      </c>
      <c r="W6" s="113" t="s">
        <v>19</v>
      </c>
      <c r="X6" s="113" t="s">
        <v>20</v>
      </c>
      <c r="Y6" s="113" t="s">
        <v>19</v>
      </c>
    </row>
    <row r="7" spans="1:27" ht="26.25" customHeight="1" thickBot="1" x14ac:dyDescent="0.3">
      <c r="A7" s="112"/>
      <c r="B7" s="111"/>
      <c r="C7" s="110"/>
      <c r="D7" s="109"/>
      <c r="E7" s="108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</row>
    <row r="8" spans="1:27" ht="15" customHeight="1" thickBot="1" x14ac:dyDescent="0.3">
      <c r="A8" s="106" t="s">
        <v>18</v>
      </c>
      <c r="B8" s="105">
        <v>1</v>
      </c>
      <c r="C8" s="104">
        <v>2</v>
      </c>
      <c r="D8" s="103">
        <v>3</v>
      </c>
      <c r="E8" s="102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0"/>
    </row>
    <row r="9" spans="1:27" ht="24" hidden="1" customHeight="1" x14ac:dyDescent="0.25">
      <c r="A9" s="47"/>
      <c r="B9" s="99" t="s">
        <v>17</v>
      </c>
      <c r="C9" s="98"/>
      <c r="D9" s="44"/>
      <c r="E9" s="43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84"/>
    </row>
    <row r="10" spans="1:27" ht="23.25" hidden="1" customHeight="1" x14ac:dyDescent="0.25">
      <c r="A10" s="47"/>
      <c r="B10" s="74"/>
      <c r="C10" s="97"/>
      <c r="D10" s="56"/>
      <c r="E10" s="64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76"/>
    </row>
    <row r="11" spans="1:27" s="89" customFormat="1" ht="24.75" hidden="1" customHeight="1" x14ac:dyDescent="0.25">
      <c r="A11" s="47"/>
      <c r="B11" s="96"/>
      <c r="C11" s="95"/>
      <c r="D11" s="94"/>
      <c r="E11" s="93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1"/>
      <c r="Z11" s="90"/>
    </row>
    <row r="12" spans="1:27" ht="26.25" customHeight="1" x14ac:dyDescent="0.25">
      <c r="A12" s="74"/>
      <c r="B12" s="88" t="s">
        <v>16</v>
      </c>
      <c r="C12" s="87" t="s">
        <v>15</v>
      </c>
      <c r="D12" s="86">
        <v>60.41</v>
      </c>
      <c r="E12" s="71"/>
      <c r="F12" s="70"/>
      <c r="G12" s="85"/>
      <c r="H12" s="42"/>
      <c r="I12" s="42">
        <v>20.41</v>
      </c>
      <c r="J12" s="42"/>
      <c r="K12" s="42">
        <v>35</v>
      </c>
      <c r="L12" s="42"/>
      <c r="M12" s="42"/>
      <c r="N12" s="42">
        <v>5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84"/>
      <c r="AA12" s="75"/>
    </row>
    <row r="13" spans="1:27" ht="22.5" customHeight="1" x14ac:dyDescent="0.25">
      <c r="A13" s="74"/>
      <c r="B13" s="78"/>
      <c r="C13" s="83" t="s">
        <v>14</v>
      </c>
      <c r="D13" s="56">
        <v>250</v>
      </c>
      <c r="E13" s="71"/>
      <c r="F13" s="70"/>
      <c r="G13" s="82"/>
      <c r="H13" s="62">
        <v>1</v>
      </c>
      <c r="I13" s="62"/>
      <c r="J13" s="62"/>
      <c r="K13" s="62"/>
      <c r="L13" s="62">
        <v>27</v>
      </c>
      <c r="M13" s="62">
        <v>50</v>
      </c>
      <c r="N13" s="62">
        <v>5</v>
      </c>
      <c r="O13" s="62"/>
      <c r="P13" s="63"/>
      <c r="Q13" s="62">
        <v>14</v>
      </c>
      <c r="R13" s="62">
        <v>25</v>
      </c>
      <c r="S13" s="62">
        <v>12</v>
      </c>
      <c r="T13" s="63">
        <v>7.5</v>
      </c>
      <c r="U13" s="62">
        <v>16</v>
      </c>
      <c r="V13" s="62"/>
      <c r="W13" s="62"/>
      <c r="X13" s="62"/>
      <c r="Y13" s="76"/>
      <c r="AA13" s="75" t="e">
        <f>(G13*G32+P13*P32+R13*R32+#REF!*#REF!+S13*S32+T13*T32+U13*U32+V13*V32+Q13*Q32+L13*L32+N13*N32)/1000</f>
        <v>#REF!</v>
      </c>
    </row>
    <row r="14" spans="1:27" ht="14.25" customHeight="1" x14ac:dyDescent="0.25">
      <c r="A14" s="74"/>
      <c r="B14" s="78"/>
      <c r="C14" s="80" t="s">
        <v>13</v>
      </c>
      <c r="D14" s="79">
        <v>200</v>
      </c>
      <c r="E14" s="71"/>
      <c r="F14" s="70"/>
      <c r="G14" s="82"/>
      <c r="H14" s="62">
        <v>1</v>
      </c>
      <c r="I14" s="62"/>
      <c r="J14" s="62"/>
      <c r="K14" s="62"/>
      <c r="L14" s="62"/>
      <c r="M14" s="62"/>
      <c r="N14" s="62">
        <v>8</v>
      </c>
      <c r="O14" s="62">
        <v>56</v>
      </c>
      <c r="P14" s="62"/>
      <c r="Q14" s="62">
        <v>102</v>
      </c>
      <c r="R14" s="62"/>
      <c r="S14" s="62">
        <v>10</v>
      </c>
      <c r="T14" s="63">
        <v>10</v>
      </c>
      <c r="U14" s="62">
        <v>25</v>
      </c>
      <c r="V14" s="62"/>
      <c r="W14" s="62"/>
      <c r="X14" s="62"/>
      <c r="Y14" s="76"/>
      <c r="AA14" s="75">
        <f>(G14*G32+I14*I32+U14*U32+L14*L32)/1000</f>
        <v>1.125</v>
      </c>
    </row>
    <row r="15" spans="1:27" ht="13.8" hidden="1" x14ac:dyDescent="0.25">
      <c r="A15" s="74"/>
      <c r="B15" s="78"/>
      <c r="C15" s="77"/>
      <c r="D15" s="56"/>
      <c r="E15" s="71"/>
      <c r="F15" s="70"/>
      <c r="G15" s="81"/>
      <c r="H15" s="62"/>
      <c r="I15" s="62"/>
      <c r="J15" s="62"/>
      <c r="K15" s="62"/>
      <c r="L15" s="62"/>
      <c r="M15" s="62"/>
      <c r="N15" s="62"/>
      <c r="O15" s="76"/>
      <c r="P15" s="62"/>
      <c r="Q15" s="62"/>
      <c r="R15" s="62"/>
      <c r="S15" s="62"/>
      <c r="T15" s="63"/>
      <c r="U15" s="62"/>
      <c r="V15" s="62"/>
      <c r="W15" s="62"/>
      <c r="X15" s="63"/>
      <c r="Y15" s="76"/>
      <c r="AA15" s="75" t="e">
        <f>(G15*G32+I15*I32+K15*K32+S15*S32+W15*W32+X15*X32+O15*O32+P15*P32+V15*V32+#REF!*#REF!)/1000</f>
        <v>#REF!</v>
      </c>
    </row>
    <row r="16" spans="1:27" ht="12.75" customHeight="1" x14ac:dyDescent="0.25">
      <c r="A16" s="74"/>
      <c r="B16" s="78"/>
      <c r="C16" s="77" t="s">
        <v>12</v>
      </c>
      <c r="D16" s="56">
        <v>33</v>
      </c>
      <c r="E16" s="71"/>
      <c r="F16" s="70"/>
      <c r="G16" s="64"/>
      <c r="H16" s="62"/>
      <c r="I16" s="62"/>
      <c r="J16" s="62">
        <v>33.67</v>
      </c>
      <c r="K16" s="62"/>
      <c r="L16" s="62"/>
      <c r="M16" s="62"/>
      <c r="N16" s="62"/>
      <c r="O16" s="76"/>
      <c r="P16" s="62"/>
      <c r="Q16" s="62"/>
      <c r="R16" s="62"/>
      <c r="S16" s="62"/>
      <c r="T16" s="63"/>
      <c r="U16" s="62"/>
      <c r="V16" s="62"/>
      <c r="W16" s="62"/>
      <c r="X16" s="63"/>
      <c r="Y16" s="76"/>
      <c r="AA16" s="75">
        <f>Y16*Y32/1000</f>
        <v>0</v>
      </c>
    </row>
    <row r="17" spans="1:27" ht="12.75" customHeight="1" x14ac:dyDescent="0.25">
      <c r="A17" s="74"/>
      <c r="B17" s="78"/>
      <c r="C17" s="77" t="s">
        <v>11</v>
      </c>
      <c r="D17" s="56">
        <v>16</v>
      </c>
      <c r="E17" s="71"/>
      <c r="F17" s="70"/>
      <c r="G17" s="64"/>
      <c r="H17" s="62"/>
      <c r="I17" s="62"/>
      <c r="J17" s="62"/>
      <c r="K17" s="62">
        <v>16.02</v>
      </c>
      <c r="L17" s="62"/>
      <c r="M17" s="62"/>
      <c r="N17" s="62"/>
      <c r="O17" s="62"/>
      <c r="P17" s="62"/>
      <c r="Q17" s="62"/>
      <c r="R17" s="62"/>
      <c r="S17" s="62"/>
      <c r="T17" s="63"/>
      <c r="U17" s="62"/>
      <c r="V17" s="62"/>
      <c r="W17" s="62"/>
      <c r="X17" s="63"/>
      <c r="Y17" s="76"/>
      <c r="AA17" s="75">
        <f>H17*H32/1000</f>
        <v>0</v>
      </c>
    </row>
    <row r="18" spans="1:27" ht="14.25" customHeight="1" x14ac:dyDescent="0.25">
      <c r="A18" s="74"/>
      <c r="B18" s="78"/>
      <c r="C18" s="80" t="s">
        <v>10</v>
      </c>
      <c r="D18" s="79">
        <v>200</v>
      </c>
      <c r="E18" s="71"/>
      <c r="F18" s="70"/>
      <c r="G18" s="64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3"/>
      <c r="U18" s="62"/>
      <c r="V18" s="62">
        <v>1</v>
      </c>
      <c r="W18" s="62">
        <v>10</v>
      </c>
      <c r="X18" s="63"/>
      <c r="Y18" s="76"/>
      <c r="AA18" s="75">
        <f>J18*J32/1000</f>
        <v>0</v>
      </c>
    </row>
    <row r="19" spans="1:27" ht="13.5" customHeight="1" x14ac:dyDescent="0.25">
      <c r="A19" s="74"/>
      <c r="B19" s="78"/>
      <c r="C19" s="77"/>
      <c r="D19" s="56"/>
      <c r="E19" s="71"/>
      <c r="F19" s="70"/>
      <c r="G19" s="64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3"/>
      <c r="U19" s="62"/>
      <c r="V19" s="62"/>
      <c r="W19" s="62"/>
      <c r="X19" s="63"/>
      <c r="Y19" s="76"/>
      <c r="AA19" s="75">
        <f>K19*K32/1000</f>
        <v>0</v>
      </c>
    </row>
    <row r="20" spans="1:27" ht="13.5" customHeight="1" thickBot="1" x14ac:dyDescent="0.3">
      <c r="A20" s="74"/>
      <c r="B20" s="73"/>
      <c r="C20" s="72"/>
      <c r="D20" s="51"/>
      <c r="E20" s="71"/>
      <c r="F20" s="70"/>
      <c r="G20" s="37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6"/>
      <c r="U20" s="35"/>
      <c r="V20" s="35"/>
      <c r="W20" s="35"/>
      <c r="X20" s="36"/>
      <c r="Y20" s="69"/>
    </row>
    <row r="21" spans="1:27" ht="15.75" hidden="1" customHeight="1" x14ac:dyDescent="0.25">
      <c r="A21" s="47"/>
      <c r="B21" s="46" t="s">
        <v>9</v>
      </c>
      <c r="C21" s="68"/>
      <c r="D21" s="67"/>
      <c r="E21" s="55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4"/>
      <c r="U21" s="53"/>
      <c r="V21" s="53"/>
      <c r="W21" s="53"/>
      <c r="X21" s="54"/>
      <c r="Y21" s="53"/>
    </row>
    <row r="22" spans="1:27" ht="13.5" hidden="1" customHeight="1" x14ac:dyDescent="0.25">
      <c r="A22" s="47"/>
      <c r="B22" s="66"/>
      <c r="C22" s="57"/>
      <c r="D22" s="65"/>
      <c r="E22" s="64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3"/>
      <c r="U22" s="62"/>
      <c r="V22" s="62"/>
      <c r="W22" s="62"/>
      <c r="X22" s="63"/>
      <c r="Y22" s="62"/>
    </row>
    <row r="23" spans="1:27" ht="17.25" hidden="1" customHeight="1" x14ac:dyDescent="0.25">
      <c r="A23" s="47"/>
      <c r="B23" s="40"/>
      <c r="C23" s="39"/>
      <c r="D23" s="38"/>
      <c r="E23" s="37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6"/>
      <c r="U23" s="35"/>
      <c r="V23" s="35"/>
      <c r="W23" s="35"/>
      <c r="X23" s="36"/>
      <c r="Y23" s="35"/>
    </row>
    <row r="24" spans="1:27" ht="25.5" hidden="1" customHeight="1" x14ac:dyDescent="0.25">
      <c r="A24" s="47"/>
      <c r="B24" s="61" t="s">
        <v>8</v>
      </c>
      <c r="C24" s="60"/>
      <c r="D24" s="44"/>
      <c r="E24" s="43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29"/>
      <c r="U24" s="42"/>
      <c r="V24" s="42"/>
      <c r="W24" s="42"/>
      <c r="X24" s="29"/>
      <c r="Y24" s="42"/>
    </row>
    <row r="25" spans="1:27" ht="13.8" hidden="1" thickBot="1" x14ac:dyDescent="0.3">
      <c r="A25" s="47"/>
      <c r="B25" s="58"/>
      <c r="C25" s="59"/>
      <c r="D25" s="56"/>
      <c r="E25" s="55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4"/>
      <c r="U25" s="53"/>
      <c r="V25" s="53"/>
      <c r="W25" s="53"/>
      <c r="X25" s="54"/>
      <c r="Y25" s="53"/>
    </row>
    <row r="26" spans="1:27" ht="13.8" hidden="1" thickBot="1" x14ac:dyDescent="0.3">
      <c r="A26" s="47"/>
      <c r="B26" s="58"/>
      <c r="C26" s="57"/>
      <c r="D26" s="56"/>
      <c r="E26" s="55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4"/>
      <c r="U26" s="53"/>
      <c r="V26" s="53"/>
      <c r="W26" s="53"/>
      <c r="X26" s="54"/>
      <c r="Y26" s="53"/>
    </row>
    <row r="27" spans="1:27" ht="13.8" hidden="1" thickBot="1" x14ac:dyDescent="0.3">
      <c r="A27" s="47"/>
      <c r="B27" s="52"/>
      <c r="C27" s="39"/>
      <c r="D27" s="51"/>
      <c r="E27" s="50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9"/>
      <c r="U27" s="48"/>
      <c r="V27" s="48"/>
      <c r="W27" s="48"/>
      <c r="X27" s="49"/>
      <c r="Y27" s="48"/>
    </row>
    <row r="28" spans="1:27" ht="27" hidden="1" customHeight="1" x14ac:dyDescent="0.25">
      <c r="A28" s="47"/>
      <c r="B28" s="46" t="s">
        <v>7</v>
      </c>
      <c r="C28" s="45"/>
      <c r="D28" s="44"/>
      <c r="E28" s="43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29"/>
      <c r="U28" s="42"/>
      <c r="V28" s="42"/>
      <c r="W28" s="42"/>
      <c r="X28" s="29"/>
      <c r="Y28" s="42"/>
    </row>
    <row r="29" spans="1:27" ht="28.5" hidden="1" customHeight="1" x14ac:dyDescent="0.25">
      <c r="A29" s="41"/>
      <c r="B29" s="40"/>
      <c r="C29" s="39"/>
      <c r="D29" s="38"/>
      <c r="E29" s="37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6"/>
      <c r="U29" s="35"/>
      <c r="V29" s="35"/>
      <c r="W29" s="35"/>
      <c r="X29" s="36"/>
      <c r="Y29" s="35"/>
    </row>
    <row r="30" spans="1:27" ht="27.75" customHeight="1" x14ac:dyDescent="0.25">
      <c r="A30" s="34" t="s">
        <v>6</v>
      </c>
      <c r="B30" s="33"/>
      <c r="C30" s="32"/>
      <c r="D30" s="31"/>
      <c r="E30" s="30">
        <f>SUM(E9:E29)</f>
        <v>0</v>
      </c>
      <c r="F30" s="28">
        <f>SUM(F9:F29)</f>
        <v>0</v>
      </c>
      <c r="G30" s="28">
        <f>SUM(G9:G29)</f>
        <v>0</v>
      </c>
      <c r="H30" s="28">
        <f>SUM(H9:H29)</f>
        <v>2</v>
      </c>
      <c r="I30" s="28">
        <f>SUM(I9:I29)</f>
        <v>20.41</v>
      </c>
      <c r="J30" s="28">
        <f>SUM(J9:J29)</f>
        <v>33.67</v>
      </c>
      <c r="K30" s="28">
        <f>SUM(K9:K29)</f>
        <v>51.019999999999996</v>
      </c>
      <c r="L30" s="28">
        <f>SUM(L9:L29)</f>
        <v>27</v>
      </c>
      <c r="M30" s="28">
        <f>SUM(M9:M29)</f>
        <v>50</v>
      </c>
      <c r="N30" s="28">
        <f>SUM(N9:N29)</f>
        <v>18</v>
      </c>
      <c r="O30" s="28">
        <f>SUM(O9:O29)</f>
        <v>56</v>
      </c>
      <c r="P30" s="28">
        <f>SUM(P9:P29)</f>
        <v>0</v>
      </c>
      <c r="Q30" s="28">
        <f>SUM(Q9:Q29)</f>
        <v>116</v>
      </c>
      <c r="R30" s="28">
        <f>SUM(R9:R29)</f>
        <v>25</v>
      </c>
      <c r="S30" s="28">
        <f>SUM(S9:S29)</f>
        <v>22</v>
      </c>
      <c r="T30" s="29">
        <f>SUM(T9:T29)</f>
        <v>17.5</v>
      </c>
      <c r="U30" s="28">
        <f>SUM(U9:U29)</f>
        <v>41</v>
      </c>
      <c r="V30" s="28">
        <f>SUM(V9:V29)</f>
        <v>1</v>
      </c>
      <c r="W30" s="28">
        <f>SUM(W9:W29)</f>
        <v>10</v>
      </c>
      <c r="X30" s="29">
        <f>SUM(X9:X29)</f>
        <v>0</v>
      </c>
      <c r="Y30" s="28">
        <f>SUM(Y9:Y29)</f>
        <v>0</v>
      </c>
    </row>
    <row r="31" spans="1:27" ht="29.25" customHeight="1" x14ac:dyDescent="0.25">
      <c r="A31" s="27" t="s">
        <v>5</v>
      </c>
      <c r="B31" s="26"/>
      <c r="C31" s="25"/>
      <c r="D31" s="20"/>
      <c r="E31" s="24">
        <f>ROUND(E30/1000*A1,3)</f>
        <v>0</v>
      </c>
      <c r="F31" s="24">
        <f>ROUND(F30/1000*A1,3)</f>
        <v>0</v>
      </c>
      <c r="G31" s="24">
        <f>ROUND(G30/1000*A1,3)</f>
        <v>0</v>
      </c>
      <c r="H31" s="24">
        <f>ROUND(H30/1000*A1,3)</f>
        <v>9.8000000000000004E-2</v>
      </c>
      <c r="I31" s="24">
        <f>ROUND(I30/1000*A1,3)</f>
        <v>1</v>
      </c>
      <c r="J31" s="24">
        <f>J30/1000*A1</f>
        <v>1.6498299999999999</v>
      </c>
      <c r="K31" s="24">
        <f>ROUND(K30/1000*A1,3)</f>
        <v>2.5</v>
      </c>
      <c r="L31" s="24">
        <f>ROUND(L30/1000*A1,3)</f>
        <v>1.323</v>
      </c>
      <c r="M31" s="24">
        <f>M30*A1/1000</f>
        <v>2.4500000000000002</v>
      </c>
      <c r="N31" s="24">
        <f>ROUND(N30/1000*A1,3)</f>
        <v>0.88200000000000001</v>
      </c>
      <c r="O31" s="24">
        <f>ROUND(O30/1000*A1,3)</f>
        <v>2.7440000000000002</v>
      </c>
      <c r="P31" s="24">
        <f>ROUND(P30/1000*A1,3)</f>
        <v>0</v>
      </c>
      <c r="Q31" s="24">
        <f>ROUND(Q30/1000*A1,3)</f>
        <v>5.6840000000000002</v>
      </c>
      <c r="R31" s="24">
        <f>ROUND(R30/1000*A1,3)</f>
        <v>1.2250000000000001</v>
      </c>
      <c r="S31" s="24">
        <f>ROUND(S30/1000*A1,3)</f>
        <v>1.0780000000000001</v>
      </c>
      <c r="T31" s="24">
        <f>ROUND(T30/1000*A1,3)</f>
        <v>0.85799999999999998</v>
      </c>
      <c r="U31" s="24">
        <f>ROUND(U30/1000*A1,3)</f>
        <v>2.0089999999999999</v>
      </c>
      <c r="V31" s="24">
        <f>ROUND(V30/1000*A1,3)</f>
        <v>4.9000000000000002E-2</v>
      </c>
      <c r="W31" s="24">
        <f>ROUND(W30/1000*A1,3)</f>
        <v>0.49</v>
      </c>
      <c r="X31" s="24">
        <f>ROUND(X30/40*A1,3)</f>
        <v>0</v>
      </c>
      <c r="Y31" s="24">
        <f>ROUND(Y30/1000*A1,3)</f>
        <v>0</v>
      </c>
    </row>
    <row r="32" spans="1:27" x14ac:dyDescent="0.25">
      <c r="A32" s="23" t="s">
        <v>4</v>
      </c>
      <c r="B32" s="22"/>
      <c r="C32" s="21"/>
      <c r="D32" s="20"/>
      <c r="E32" s="19">
        <v>390</v>
      </c>
      <c r="F32" s="19">
        <v>39</v>
      </c>
      <c r="G32" s="19">
        <v>24.33</v>
      </c>
      <c r="H32" s="19">
        <v>30</v>
      </c>
      <c r="I32" s="19">
        <v>733</v>
      </c>
      <c r="J32" s="19">
        <v>73</v>
      </c>
      <c r="K32" s="19">
        <v>80</v>
      </c>
      <c r="L32" s="19">
        <v>45</v>
      </c>
      <c r="M32" s="19">
        <v>40</v>
      </c>
      <c r="N32" s="19">
        <v>1060</v>
      </c>
      <c r="O32" s="19">
        <v>105</v>
      </c>
      <c r="P32" s="19">
        <v>125</v>
      </c>
      <c r="Q32" s="19">
        <v>600</v>
      </c>
      <c r="R32" s="19">
        <v>40</v>
      </c>
      <c r="S32" s="19">
        <v>42</v>
      </c>
      <c r="T32" s="19">
        <v>240</v>
      </c>
      <c r="U32" s="19">
        <v>45</v>
      </c>
      <c r="V32" s="19">
        <v>485</v>
      </c>
      <c r="W32" s="19">
        <v>88</v>
      </c>
      <c r="X32" s="19">
        <v>6.5</v>
      </c>
      <c r="Y32" s="19">
        <v>72.62</v>
      </c>
    </row>
    <row r="33" spans="1:25" ht="12.75" customHeight="1" thickBot="1" x14ac:dyDescent="0.3">
      <c r="A33" s="18" t="s">
        <v>3</v>
      </c>
      <c r="B33" s="18"/>
      <c r="C33" s="18"/>
      <c r="D33" s="17"/>
      <c r="E33" s="16">
        <f>E32*E31</f>
        <v>0</v>
      </c>
      <c r="F33" s="16">
        <f>F32*F31</f>
        <v>0</v>
      </c>
      <c r="G33" s="16">
        <f>G32*G31</f>
        <v>0</v>
      </c>
      <c r="H33" s="16">
        <f>H32*H31</f>
        <v>2.94</v>
      </c>
      <c r="I33" s="16">
        <f>I32*I31</f>
        <v>733</v>
      </c>
      <c r="J33" s="16">
        <f>J32*J31</f>
        <v>120.43759</v>
      </c>
      <c r="K33" s="16">
        <f>K32*K31</f>
        <v>200</v>
      </c>
      <c r="L33" s="16">
        <f>L32*L31</f>
        <v>59.534999999999997</v>
      </c>
      <c r="M33" s="16">
        <f>M32*M31</f>
        <v>98</v>
      </c>
      <c r="N33" s="16">
        <f>N32*N31</f>
        <v>934.92</v>
      </c>
      <c r="O33" s="16">
        <f>O32*O31</f>
        <v>288.12</v>
      </c>
      <c r="P33" s="16">
        <f>P32*P31</f>
        <v>0</v>
      </c>
      <c r="Q33" s="16">
        <f>Q32*Q31</f>
        <v>3410.4</v>
      </c>
      <c r="R33" s="16">
        <f>R32*R31</f>
        <v>49</v>
      </c>
      <c r="S33" s="16">
        <f>S32*S31</f>
        <v>45.276000000000003</v>
      </c>
      <c r="T33" s="16">
        <f>T32*T31</f>
        <v>205.92</v>
      </c>
      <c r="U33" s="16">
        <f>U32*U31</f>
        <v>90.405000000000001</v>
      </c>
      <c r="V33" s="16">
        <f>V32*V31</f>
        <v>23.765000000000001</v>
      </c>
      <c r="W33" s="16">
        <f>W32*W31</f>
        <v>43.12</v>
      </c>
      <c r="X33" s="16">
        <f>X32*X31</f>
        <v>0</v>
      </c>
      <c r="Y33" s="16">
        <f>Y32*Y31</f>
        <v>0</v>
      </c>
    </row>
    <row r="34" spans="1:25" ht="13.8" thickBot="1" x14ac:dyDescent="0.3">
      <c r="B34" s="6"/>
      <c r="C34" s="6"/>
      <c r="D34" s="1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3.8" thickBot="1" x14ac:dyDescent="0.3">
      <c r="B35" s="14"/>
      <c r="C35" s="14"/>
      <c r="D35" s="14"/>
      <c r="E35" s="5"/>
      <c r="F35" s="5"/>
      <c r="G35" s="5"/>
      <c r="H35" s="5"/>
      <c r="I35" s="5"/>
      <c r="J35" s="5"/>
      <c r="K35" s="4" t="s">
        <v>2</v>
      </c>
      <c r="L35" s="4"/>
      <c r="M35" s="4"/>
      <c r="N35" s="4"/>
      <c r="O35" s="4"/>
      <c r="P35" s="4"/>
      <c r="Q35" s="4"/>
      <c r="R35" s="4"/>
      <c r="S35" s="4"/>
      <c r="T35" s="4"/>
      <c r="U35" s="13">
        <f>SUM(E33:Y33)</f>
        <v>6304.8385900000003</v>
      </c>
      <c r="V35" s="12"/>
      <c r="W35" s="11"/>
      <c r="X35" s="5"/>
      <c r="Y35" s="5"/>
    </row>
    <row r="36" spans="1:25" ht="13.8" thickBot="1" x14ac:dyDescent="0.3">
      <c r="B36" s="14"/>
      <c r="C36" s="14"/>
      <c r="D36" s="14"/>
      <c r="E36" s="5"/>
      <c r="F36" s="5"/>
      <c r="G36" s="5"/>
      <c r="H36" s="5"/>
      <c r="I36" s="5"/>
      <c r="J36" s="5"/>
      <c r="K36" s="4" t="s">
        <v>1</v>
      </c>
      <c r="L36" s="4"/>
      <c r="M36" s="4"/>
      <c r="N36" s="4"/>
      <c r="O36" s="4"/>
      <c r="P36" s="4"/>
      <c r="Q36" s="4"/>
      <c r="R36" s="4"/>
      <c r="S36" s="4"/>
      <c r="T36" s="4"/>
      <c r="U36" s="13">
        <f>SUM(E33:Y33)</f>
        <v>6304.8385900000003</v>
      </c>
      <c r="V36" s="12"/>
      <c r="W36" s="11"/>
      <c r="X36" s="5"/>
      <c r="Y36" s="5"/>
    </row>
    <row r="37" spans="1:25" ht="13.8" thickBot="1" x14ac:dyDescent="0.3">
      <c r="B37" s="14"/>
      <c r="C37" s="14"/>
      <c r="D37" s="14"/>
      <c r="E37" s="5"/>
      <c r="F37" s="5"/>
      <c r="G37" s="5"/>
      <c r="H37" s="5"/>
      <c r="I37" s="5"/>
      <c r="J37" s="5"/>
      <c r="K37" s="4" t="s">
        <v>0</v>
      </c>
      <c r="L37" s="4"/>
      <c r="M37" s="4"/>
      <c r="N37" s="4"/>
      <c r="O37" s="4"/>
      <c r="P37" s="4"/>
      <c r="Q37" s="4"/>
      <c r="R37" s="4"/>
      <c r="S37" s="4"/>
      <c r="T37" s="4"/>
      <c r="U37" s="13">
        <f>U36/A1</f>
        <v>128.67017530612245</v>
      </c>
      <c r="V37" s="12"/>
      <c r="W37" s="11"/>
      <c r="X37" s="5"/>
      <c r="Y37" s="5"/>
    </row>
    <row r="38" spans="1:25" x14ac:dyDescent="0.25">
      <c r="B38" s="7"/>
      <c r="C38" s="6"/>
      <c r="D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x14ac:dyDescent="0.25">
      <c r="B39" s="7"/>
      <c r="C39" s="6"/>
      <c r="D39" s="6"/>
      <c r="E39" s="9"/>
      <c r="F39" s="9"/>
      <c r="G39" s="9"/>
      <c r="H39" s="9"/>
      <c r="I39" s="9"/>
      <c r="J39" s="9"/>
      <c r="K39" s="9"/>
      <c r="L39" s="8"/>
      <c r="M39" s="8"/>
      <c r="N39" s="10"/>
      <c r="O39" s="9"/>
      <c r="P39" s="9"/>
      <c r="Q39" s="9"/>
      <c r="R39" s="9"/>
      <c r="S39" s="9"/>
      <c r="T39" s="9"/>
      <c r="U39" s="9"/>
      <c r="V39" s="9"/>
      <c r="W39" s="9"/>
      <c r="X39" s="9"/>
      <c r="Y39" s="8"/>
    </row>
    <row r="40" spans="1:25" x14ac:dyDescent="0.25">
      <c r="B40" s="7"/>
      <c r="C40" s="6"/>
      <c r="D40" s="6"/>
      <c r="E40" s="5"/>
      <c r="F40" s="5"/>
      <c r="G40" s="5"/>
      <c r="H40" s="5"/>
      <c r="I40" s="5"/>
      <c r="J40" s="5"/>
      <c r="K40" s="4"/>
      <c r="L40" s="4"/>
      <c r="M40" s="4"/>
      <c r="N40" s="4"/>
      <c r="O40" s="4"/>
      <c r="P40" s="4"/>
      <c r="Q40" s="4"/>
      <c r="R40" s="4"/>
      <c r="S40" s="4"/>
      <c r="T40" s="4"/>
      <c r="U40" s="3"/>
      <c r="V40" s="3"/>
      <c r="W40" s="3"/>
      <c r="X40" s="5"/>
      <c r="Y40" s="5"/>
    </row>
    <row r="41" spans="1:25" x14ac:dyDescent="0.25">
      <c r="K41" s="4"/>
      <c r="L41" s="4"/>
      <c r="M41" s="4"/>
      <c r="N41" s="4"/>
      <c r="O41" s="4"/>
      <c r="P41" s="4"/>
      <c r="Q41" s="4"/>
      <c r="R41" s="4"/>
      <c r="S41" s="4"/>
      <c r="T41" s="4"/>
      <c r="U41" s="3"/>
      <c r="V41" s="3"/>
      <c r="W41" s="3"/>
    </row>
  </sheetData>
  <mergeCells count="47">
    <mergeCell ref="U40:W40"/>
    <mergeCell ref="K41:T41"/>
    <mergeCell ref="U41:W41"/>
    <mergeCell ref="K36:T36"/>
    <mergeCell ref="U36:W36"/>
    <mergeCell ref="K37:T37"/>
    <mergeCell ref="U37:W37"/>
    <mergeCell ref="E39:K39"/>
    <mergeCell ref="O39:X39"/>
    <mergeCell ref="A30:C30"/>
    <mergeCell ref="A31:C31"/>
    <mergeCell ref="A32:C32"/>
    <mergeCell ref="A33:C33"/>
    <mergeCell ref="K35:T35"/>
    <mergeCell ref="K40:T40"/>
    <mergeCell ref="R6:R7"/>
    <mergeCell ref="S6:S7"/>
    <mergeCell ref="T6:T7"/>
    <mergeCell ref="U6:U7"/>
    <mergeCell ref="V6:V7"/>
    <mergeCell ref="W6:W7"/>
    <mergeCell ref="U35:W35"/>
    <mergeCell ref="X6:X7"/>
    <mergeCell ref="Y6:Y7"/>
    <mergeCell ref="A8:A29"/>
    <mergeCell ref="E8:Y8"/>
    <mergeCell ref="B9:B11"/>
    <mergeCell ref="B12:B20"/>
    <mergeCell ref="B21:B23"/>
    <mergeCell ref="B24:B27"/>
    <mergeCell ref="B28:B29"/>
    <mergeCell ref="K6:K7"/>
    <mergeCell ref="L6:L7"/>
    <mergeCell ref="M6:M7"/>
    <mergeCell ref="N6:N7"/>
    <mergeCell ref="O6:O7"/>
    <mergeCell ref="P6:P7"/>
    <mergeCell ref="Q6:Q7"/>
    <mergeCell ref="A5:C7"/>
    <mergeCell ref="D5:D7"/>
    <mergeCell ref="E5:Y5"/>
    <mergeCell ref="E6:E7"/>
    <mergeCell ref="F6:F7"/>
    <mergeCell ref="G6:G7"/>
    <mergeCell ref="H6:H7"/>
    <mergeCell ref="I6:I7"/>
    <mergeCell ref="J6:J7"/>
  </mergeCells>
  <pageMargins left="0.75" right="0.75" top="1" bottom="1" header="0.5" footer="0.5"/>
  <pageSetup paperSize="9" scale="6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02.12.24(1) 1-4кл 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Валентина</cp:lastModifiedBy>
  <dcterms:created xsi:type="dcterms:W3CDTF">2024-12-10T16:59:21Z</dcterms:created>
  <dcterms:modified xsi:type="dcterms:W3CDTF">2024-12-10T16:59:36Z</dcterms:modified>
</cp:coreProperties>
</file>