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04.12.24(3) 1-4 кл " sheetId="1" r:id="rId1"/>
  </sheets>
  <calcPr calcId="145621"/>
</workbook>
</file>

<file path=xl/calcChain.xml><?xml version="1.0" encoding="utf-8"?>
<calcChain xmlns="http://schemas.openxmlformats.org/spreadsheetml/2006/main">
  <c r="AH13" i="1" l="1"/>
  <c r="AH14" i="1"/>
  <c r="AH15" i="1"/>
  <c r="AH16" i="1"/>
  <c r="AH17" i="1"/>
  <c r="AH18" i="1"/>
  <c r="AH19" i="1"/>
  <c r="AH20" i="1"/>
  <c r="E30" i="1"/>
  <c r="F30" i="1"/>
  <c r="G30" i="1"/>
  <c r="G31" i="1" s="1"/>
  <c r="G33" i="1" s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F30" i="1"/>
  <c r="E31" i="1"/>
  <c r="F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F31" i="1"/>
  <c r="E33" i="1"/>
  <c r="F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F33" i="1"/>
  <c r="X35" i="1" l="1"/>
  <c r="X36" i="1"/>
  <c r="X37" i="1" s="1"/>
</calcChain>
</file>

<file path=xl/sharedStrings.xml><?xml version="1.0" encoding="utf-8"?>
<sst xmlns="http://schemas.openxmlformats.org/spreadsheetml/2006/main" count="48" uniqueCount="43">
  <si>
    <t>Стоимость на одного довольствующегося, руб</t>
  </si>
  <si>
    <t>Стоимость на всех довольствующихся, без безвозмездных продуктов руб</t>
  </si>
  <si>
    <t>Стоимость на всех довольствующихся, руб</t>
  </si>
  <si>
    <t>Итого на сумму, руб</t>
  </si>
  <si>
    <t>Цена продуктов питания за единицу, руб.</t>
  </si>
  <si>
    <t>Итого к выдаче количество продуктов питания  на всех довольствующихся, килограмм</t>
  </si>
  <si>
    <t>Итого к выдаче количество продуктов питания  на 1 довольствующегося, грамм</t>
  </si>
  <si>
    <t>2-й ужин</t>
  </si>
  <si>
    <t>ужин</t>
  </si>
  <si>
    <t>полдник</t>
  </si>
  <si>
    <t>Хлеб пшеничный</t>
  </si>
  <si>
    <t>Хлеб ржаной</t>
  </si>
  <si>
    <t>Яблоко</t>
  </si>
  <si>
    <t>Сок фруктовый</t>
  </si>
  <si>
    <t>Голень куриная запеченная</t>
  </si>
  <si>
    <t>Картофельное пюре с маслом сливочным</t>
  </si>
  <si>
    <t>Суп-харчо</t>
  </si>
  <si>
    <t>Салат из капусты белокочанной</t>
  </si>
  <si>
    <t>обед</t>
  </si>
  <si>
    <t xml:space="preserve"> завтрак</t>
  </si>
  <si>
    <t>Количество продуктов, подлежащих закладке, грамм</t>
  </si>
  <si>
    <t>сок</t>
  </si>
  <si>
    <t>рис</t>
  </si>
  <si>
    <t>масло сливочное</t>
  </si>
  <si>
    <t>яблоко</t>
  </si>
  <si>
    <t>картофель</t>
  </si>
  <si>
    <t>томатная паста</t>
  </si>
  <si>
    <t>лук</t>
  </si>
  <si>
    <t>молоко</t>
  </si>
  <si>
    <t>мясо</t>
  </si>
  <si>
    <t>голень куриная</t>
  </si>
  <si>
    <t>масло растительное</t>
  </si>
  <si>
    <t>морковь</t>
  </si>
  <si>
    <t>чеснок</t>
  </si>
  <si>
    <t>капуста</t>
  </si>
  <si>
    <t>хлеб пшеничный</t>
  </si>
  <si>
    <t>хлеб ржаной</t>
  </si>
  <si>
    <t>сахар</t>
  </si>
  <si>
    <t>соль</t>
  </si>
  <si>
    <t>пшено</t>
  </si>
  <si>
    <t>Наименование продуктов питания</t>
  </si>
  <si>
    <t>ВЫХОД ПОРЦИИ, грамм</t>
  </si>
  <si>
    <t>Меню-требование на выдачу продуктов питания на ___46__ довольствующихся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</si>
</sst>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0" fontId="1" fillId="2" borderId="0" xfId="0" applyFont="1" applyFill="1"/>
    <xf numFmtId="2" fontId="1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1" fillId="0" borderId="0" xfId="0" applyFont="1" applyBorder="1"/>
    <xf numFmtId="0" fontId="1" fillId="0" borderId="1" xfId="0" applyFont="1" applyBorder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1" fillId="0" borderId="5" xfId="0" applyFont="1" applyBorder="1"/>
    <xf numFmtId="2" fontId="1" fillId="2" borderId="6" xfId="0" applyNumberFormat="1" applyFont="1" applyFill="1" applyBorder="1"/>
    <xf numFmtId="2" fontId="3" fillId="2" borderId="6" xfId="0" applyNumberFormat="1" applyFont="1" applyFill="1" applyBorder="1"/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2" fontId="1" fillId="2" borderId="9" xfId="0" applyNumberFormat="1" applyFont="1" applyFill="1" applyBorder="1" applyAlignment="1">
      <alignment horizontal="right"/>
    </xf>
    <xf numFmtId="2" fontId="3" fillId="2" borderId="9" xfId="0" applyNumberFormat="1" applyFont="1" applyFill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164" fontId="4" fillId="2" borderId="9" xfId="0" applyNumberFormat="1" applyFont="1" applyFill="1" applyBorder="1"/>
    <xf numFmtId="164" fontId="3" fillId="2" borderId="9" xfId="0" applyNumberFormat="1" applyFont="1" applyFill="1" applyBorder="1"/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2" borderId="14" xfId="0" applyFont="1" applyFill="1" applyBorder="1"/>
    <xf numFmtId="2" fontId="1" fillId="2" borderId="14" xfId="0" applyNumberFormat="1" applyFont="1" applyFill="1" applyBorder="1"/>
    <xf numFmtId="2" fontId="3" fillId="2" borderId="14" xfId="0" applyNumberFormat="1" applyFont="1" applyFill="1" applyBorder="1"/>
    <xf numFmtId="0" fontId="3" fillId="2" borderId="14" xfId="0" applyFont="1" applyFill="1" applyBorder="1"/>
    <xf numFmtId="0" fontId="1" fillId="2" borderId="15" xfId="0" applyFont="1" applyFill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1" fillId="2" borderId="20" xfId="0" applyNumberFormat="1" applyFont="1" applyFill="1" applyBorder="1"/>
    <xf numFmtId="2" fontId="1" fillId="2" borderId="20" xfId="0" applyNumberFormat="1" applyFont="1" applyFill="1" applyBorder="1"/>
    <xf numFmtId="0" fontId="1" fillId="2" borderId="6" xfId="0" applyNumberFormat="1" applyFont="1" applyFill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2" fillId="0" borderId="23" xfId="0" applyFont="1" applyBorder="1" applyAlignment="1">
      <alignment horizontal="center" textRotation="90"/>
    </xf>
    <xf numFmtId="0" fontId="2" fillId="0" borderId="24" xfId="0" applyFont="1" applyBorder="1" applyAlignment="1">
      <alignment horizontal="center" vertical="center" textRotation="90"/>
    </xf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0" fontId="1" fillId="0" borderId="16" xfId="0" applyFont="1" applyBorder="1" applyAlignment="1">
      <alignment horizontal="center"/>
    </xf>
    <xf numFmtId="0" fontId="1" fillId="0" borderId="16" xfId="0" applyFont="1" applyBorder="1"/>
    <xf numFmtId="0" fontId="2" fillId="0" borderId="25" xfId="0" applyFont="1" applyBorder="1" applyAlignment="1">
      <alignment horizontal="center" textRotation="90"/>
    </xf>
    <xf numFmtId="0" fontId="2" fillId="0" borderId="26" xfId="0" applyFont="1" applyBorder="1" applyAlignment="1">
      <alignment horizontal="center" vertical="center" textRotation="90"/>
    </xf>
    <xf numFmtId="0" fontId="1" fillId="2" borderId="27" xfId="0" applyNumberFormat="1" applyFont="1" applyFill="1" applyBorder="1"/>
    <xf numFmtId="2" fontId="1" fillId="2" borderId="27" xfId="0" applyNumberFormat="1" applyFont="1" applyFill="1" applyBorder="1"/>
    <xf numFmtId="0" fontId="1" fillId="2" borderId="28" xfId="0" applyNumberFormat="1" applyFont="1" applyFill="1" applyBorder="1"/>
    <xf numFmtId="0" fontId="1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textRotation="90"/>
    </xf>
    <xf numFmtId="0" fontId="1" fillId="2" borderId="24" xfId="0" applyNumberFormat="1" applyFont="1" applyFill="1" applyBorder="1"/>
    <xf numFmtId="2" fontId="1" fillId="2" borderId="24" xfId="0" applyNumberFormat="1" applyFont="1" applyFill="1" applyBorder="1"/>
    <xf numFmtId="0" fontId="1" fillId="2" borderId="29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2" fillId="0" borderId="30" xfId="0" applyFont="1" applyBorder="1" applyAlignment="1">
      <alignment horizontal="center" vertical="center" textRotation="90"/>
    </xf>
    <xf numFmtId="0" fontId="1" fillId="0" borderId="10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2" fillId="0" borderId="25" xfId="0" applyFont="1" applyBorder="1" applyAlignment="1">
      <alignment horizontal="center" vertical="center" textRotation="90"/>
    </xf>
    <xf numFmtId="0" fontId="1" fillId="2" borderId="8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31" xfId="0" applyFont="1" applyBorder="1" applyAlignment="1">
      <alignment horizontal="center"/>
    </xf>
    <xf numFmtId="0" fontId="2" fillId="0" borderId="30" xfId="0" applyFont="1" applyBorder="1" applyAlignment="1">
      <alignment horizontal="center" textRotation="90"/>
    </xf>
    <xf numFmtId="0" fontId="1" fillId="0" borderId="32" xfId="0" applyFont="1" applyBorder="1" applyAlignment="1">
      <alignment horizontal="center"/>
    </xf>
    <xf numFmtId="0" fontId="1" fillId="0" borderId="33" xfId="0" applyFont="1" applyBorder="1"/>
    <xf numFmtId="2" fontId="1" fillId="0" borderId="0" xfId="0" applyNumberFormat="1" applyFont="1"/>
    <xf numFmtId="0" fontId="1" fillId="2" borderId="34" xfId="0" applyNumberFormat="1" applyFont="1" applyFill="1" applyBorder="1"/>
    <xf numFmtId="0" fontId="1" fillId="2" borderId="35" xfId="0" applyNumberFormat="1" applyFont="1" applyFill="1" applyBorder="1"/>
    <xf numFmtId="0" fontId="1" fillId="2" borderId="36" xfId="0" applyNumberFormat="1" applyFont="1" applyFill="1" applyBorder="1"/>
    <xf numFmtId="0" fontId="3" fillId="2" borderId="34" xfId="0" applyNumberFormat="1" applyFont="1" applyFill="1" applyBorder="1"/>
    <xf numFmtId="0" fontId="3" fillId="2" borderId="20" xfId="0" applyNumberFormat="1" applyFont="1" applyFill="1" applyBorder="1"/>
    <xf numFmtId="2" fontId="3" fillId="2" borderId="20" xfId="0" applyNumberFormat="1" applyFont="1" applyFill="1" applyBorder="1"/>
    <xf numFmtId="0" fontId="3" fillId="2" borderId="37" xfId="0" applyNumberFormat="1" applyFont="1" applyFill="1" applyBorder="1"/>
    <xf numFmtId="0" fontId="3" fillId="2" borderId="6" xfId="0" applyNumberFormat="1" applyFont="1" applyFill="1" applyBorder="1"/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2" fillId="0" borderId="38" xfId="0" applyFont="1" applyBorder="1" applyAlignment="1">
      <alignment horizontal="center" vertical="center" textRotation="90"/>
    </xf>
    <xf numFmtId="0" fontId="2" fillId="0" borderId="39" xfId="0" applyFont="1" applyBorder="1" applyAlignment="1">
      <alignment horizontal="center" vertical="center" textRotation="90"/>
    </xf>
    <xf numFmtId="0" fontId="1" fillId="2" borderId="40" xfId="0" applyNumberFormat="1" applyFont="1" applyFill="1" applyBorder="1"/>
    <xf numFmtId="0" fontId="1" fillId="2" borderId="13" xfId="0" applyNumberFormat="1" applyFont="1" applyFill="1" applyBorder="1"/>
    <xf numFmtId="0" fontId="1" fillId="2" borderId="12" xfId="0" applyNumberFormat="1" applyFont="1" applyFill="1" applyBorder="1"/>
    <xf numFmtId="0" fontId="3" fillId="2" borderId="40" xfId="0" applyNumberFormat="1" applyFont="1" applyFill="1" applyBorder="1"/>
    <xf numFmtId="0" fontId="3" fillId="2" borderId="8" xfId="0" applyNumberFormat="1" applyFont="1" applyFill="1" applyBorder="1"/>
    <xf numFmtId="2" fontId="3" fillId="2" borderId="8" xfId="0" applyNumberFormat="1" applyFont="1" applyFill="1" applyBorder="1"/>
    <xf numFmtId="0" fontId="3" fillId="2" borderId="41" xfId="0" applyNumberFormat="1" applyFont="1" applyFill="1" applyBorder="1"/>
    <xf numFmtId="0" fontId="3" fillId="2" borderId="9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42" xfId="0" applyFont="1" applyBorder="1" applyAlignment="1">
      <alignment horizontal="center" vertical="center" textRotation="90"/>
    </xf>
    <xf numFmtId="0" fontId="3" fillId="2" borderId="41" xfId="0" applyNumberFormat="1" applyFont="1" applyFill="1" applyBorder="1" applyAlignment="1">
      <alignment horizontal="left" indent="1"/>
    </xf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2" fontId="3" fillId="2" borderId="41" xfId="0" applyNumberFormat="1" applyFont="1" applyFill="1" applyBorder="1" applyAlignment="1">
      <alignment horizontal="left"/>
    </xf>
    <xf numFmtId="2" fontId="1" fillId="2" borderId="13" xfId="0" applyNumberFormat="1" applyFont="1" applyFill="1" applyBorder="1"/>
    <xf numFmtId="2" fontId="1" fillId="2" borderId="12" xfId="0" applyNumberFormat="1" applyFont="1" applyFill="1" applyBorder="1"/>
    <xf numFmtId="2" fontId="3" fillId="2" borderId="40" xfId="0" applyNumberFormat="1" applyFont="1" applyFill="1" applyBorder="1"/>
    <xf numFmtId="2" fontId="3" fillId="2" borderId="24" xfId="0" applyNumberFormat="1" applyFont="1" applyFill="1" applyBorder="1"/>
    <xf numFmtId="0" fontId="3" fillId="0" borderId="10" xfId="0" applyFont="1" applyBorder="1" applyAlignment="1">
      <alignment wrapText="1"/>
    </xf>
    <xf numFmtId="0" fontId="1" fillId="2" borderId="43" xfId="0" applyNumberFormat="1" applyFont="1" applyFill="1" applyBorder="1"/>
    <xf numFmtId="0" fontId="1" fillId="2" borderId="44" xfId="0" applyNumberFormat="1" applyFont="1" applyFill="1" applyBorder="1"/>
    <xf numFmtId="0" fontId="1" fillId="2" borderId="45" xfId="0" applyNumberFormat="1" applyFont="1" applyFill="1" applyBorder="1"/>
    <xf numFmtId="0" fontId="1" fillId="2" borderId="46" xfId="0" applyNumberFormat="1" applyFont="1" applyFill="1" applyBorder="1"/>
    <xf numFmtId="1" fontId="1" fillId="0" borderId="16" xfId="0" applyNumberFormat="1" applyFont="1" applyBorder="1" applyAlignment="1">
      <alignment horizontal="center"/>
    </xf>
    <xf numFmtId="0" fontId="3" fillId="0" borderId="16" xfId="0" applyFont="1" applyBorder="1" applyAlignment="1">
      <alignment wrapText="1"/>
    </xf>
    <xf numFmtId="0" fontId="2" fillId="0" borderId="47" xfId="0" applyFont="1" applyBorder="1" applyAlignment="1">
      <alignment horizontal="center" vertical="center" textRotation="90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48" xfId="0" applyNumberFormat="1" applyFont="1" applyFill="1" applyBorder="1" applyAlignment="1">
      <alignment vertical="center"/>
    </xf>
    <xf numFmtId="0" fontId="1" fillId="2" borderId="49" xfId="0" applyNumberFormat="1" applyFont="1" applyFill="1" applyBorder="1" applyAlignment="1">
      <alignment vertical="center"/>
    </xf>
    <xf numFmtId="0" fontId="1" fillId="2" borderId="50" xfId="0" applyNumberFormat="1" applyFont="1" applyFill="1" applyBorder="1" applyAlignment="1">
      <alignment vertical="center"/>
    </xf>
    <xf numFmtId="2" fontId="1" fillId="2" borderId="50" xfId="0" applyNumberFormat="1" applyFont="1" applyFill="1" applyBorder="1" applyAlignment="1">
      <alignment vertic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wrapText="1"/>
    </xf>
    <xf numFmtId="0" fontId="2" fillId="0" borderId="53" xfId="0" applyFont="1" applyBorder="1" applyAlignment="1">
      <alignment horizontal="center" vertical="center" textRotation="90"/>
    </xf>
    <xf numFmtId="0" fontId="1" fillId="2" borderId="48" xfId="0" applyNumberFormat="1" applyFont="1" applyFill="1" applyBorder="1"/>
    <xf numFmtId="0" fontId="1" fillId="2" borderId="49" xfId="0" applyNumberFormat="1" applyFont="1" applyFill="1" applyBorder="1"/>
    <xf numFmtId="0" fontId="1" fillId="2" borderId="50" xfId="0" applyNumberFormat="1" applyFont="1" applyFill="1" applyBorder="1"/>
    <xf numFmtId="0" fontId="1" fillId="0" borderId="31" xfId="0" applyFont="1" applyBorder="1" applyAlignment="1">
      <alignment wrapText="1"/>
    </xf>
    <xf numFmtId="0" fontId="1" fillId="0" borderId="54" xfId="0" applyFont="1" applyBorder="1" applyAlignment="1">
      <alignment wrapText="1"/>
    </xf>
    <xf numFmtId="0" fontId="2" fillId="0" borderId="49" xfId="0" applyFont="1" applyBorder="1" applyAlignment="1">
      <alignment horizontal="center" vertical="center" textRotation="90"/>
    </xf>
    <xf numFmtId="0" fontId="2" fillId="2" borderId="5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textRotation="90"/>
    </xf>
    <xf numFmtId="0" fontId="1" fillId="2" borderId="56" xfId="0" applyFont="1" applyFill="1" applyBorder="1" applyAlignment="1">
      <alignment horizontal="center" textRotation="90"/>
    </xf>
    <xf numFmtId="0" fontId="1" fillId="2" borderId="53" xfId="0" applyFont="1" applyFill="1" applyBorder="1" applyAlignment="1">
      <alignment horizontal="center" textRotation="90"/>
    </xf>
    <xf numFmtId="0" fontId="3" fillId="2" borderId="27" xfId="0" applyFont="1" applyFill="1" applyBorder="1" applyAlignment="1">
      <alignment horizontal="center" textRotation="90"/>
    </xf>
    <xf numFmtId="0" fontId="3" fillId="2" borderId="27" xfId="0" applyFont="1" applyFill="1" applyBorder="1" applyAlignment="1">
      <alignment horizontal="center" textRotation="90"/>
    </xf>
    <xf numFmtId="0" fontId="1" fillId="2" borderId="27" xfId="0" applyFont="1" applyFill="1" applyBorder="1" applyAlignment="1">
      <alignment horizontal="center" textRotation="90"/>
    </xf>
    <xf numFmtId="0" fontId="1" fillId="2" borderId="28" xfId="0" applyFont="1" applyFill="1" applyBorder="1" applyAlignment="1">
      <alignment horizontal="center" textRotation="90"/>
    </xf>
    <xf numFmtId="0" fontId="5" fillId="0" borderId="57" xfId="0" applyFont="1" applyBorder="1" applyAlignment="1">
      <alignment horizontal="center" textRotation="90"/>
    </xf>
    <xf numFmtId="0" fontId="2" fillId="0" borderId="5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textRotation="90"/>
    </xf>
    <xf numFmtId="0" fontId="1" fillId="2" borderId="60" xfId="0" applyFont="1" applyFill="1" applyBorder="1" applyAlignment="1">
      <alignment horizontal="center" textRotation="90"/>
    </xf>
    <xf numFmtId="0" fontId="3" fillId="2" borderId="61" xfId="0" applyFont="1" applyFill="1" applyBorder="1" applyAlignment="1">
      <alignment horizontal="center" textRotation="90"/>
    </xf>
    <xf numFmtId="0" fontId="3" fillId="2" borderId="61" xfId="0" applyFont="1" applyFill="1" applyBorder="1" applyAlignment="1">
      <alignment horizontal="center" textRotation="90"/>
    </xf>
    <xf numFmtId="0" fontId="1" fillId="2" borderId="61" xfId="0" applyFont="1" applyFill="1" applyBorder="1" applyAlignment="1">
      <alignment horizontal="center" textRotation="90"/>
    </xf>
    <xf numFmtId="0" fontId="1" fillId="2" borderId="62" xfId="0" applyFont="1" applyFill="1" applyBorder="1" applyAlignment="1">
      <alignment horizontal="center" textRotation="90"/>
    </xf>
    <xf numFmtId="0" fontId="5" fillId="0" borderId="63" xfId="0" applyFont="1" applyBorder="1" applyAlignment="1">
      <alignment horizontal="center" textRotation="90"/>
    </xf>
    <xf numFmtId="0" fontId="2" fillId="0" borderId="5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5" fillId="0" borderId="59" xfId="0" applyFont="1" applyBorder="1" applyAlignment="1">
      <alignment horizontal="center" textRotation="90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14" fontId="1" fillId="0" borderId="0" xfId="0" applyNumberFormat="1" applyFont="1"/>
    <xf numFmtId="14" fontId="6" fillId="0" borderId="0" xfId="0" applyNumberFormat="1" applyFont="1"/>
    <xf numFmtId="0" fontId="1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H41"/>
  <sheetViews>
    <sheetView tabSelected="1" topLeftCell="G1" zoomScaleNormal="100" workbookViewId="0">
      <selection activeCell="S20" sqref="S20"/>
    </sheetView>
  </sheetViews>
  <sheetFormatPr defaultColWidth="9.109375" defaultRowHeight="13.2" x14ac:dyDescent="0.25"/>
  <cols>
    <col min="1" max="1" width="4.33203125" style="1" customWidth="1"/>
    <col min="2" max="2" width="3.88671875" style="1" customWidth="1"/>
    <col min="3" max="3" width="42.33203125" style="1" customWidth="1"/>
    <col min="4" max="4" width="7" style="1" customWidth="1"/>
    <col min="5" max="5" width="6.6640625" style="2" hidden="1" customWidth="1"/>
    <col min="6" max="6" width="6.44140625" style="2" hidden="1" customWidth="1"/>
    <col min="7" max="7" width="6.109375" style="2" customWidth="1"/>
    <col min="8" max="8" width="8" style="2" customWidth="1"/>
    <col min="9" max="9" width="7.109375" style="2" hidden="1" customWidth="1"/>
    <col min="10" max="10" width="6.88671875" style="2" hidden="1" customWidth="1"/>
    <col min="11" max="11" width="7.44140625" style="2" hidden="1" customWidth="1"/>
    <col min="12" max="12" width="6.5546875" style="2" customWidth="1"/>
    <col min="13" max="13" width="6.44140625" style="2" customWidth="1"/>
    <col min="14" max="14" width="6.33203125" style="2" customWidth="1"/>
    <col min="15" max="15" width="6.44140625" style="2" customWidth="1"/>
    <col min="16" max="17" width="6.6640625" style="2" customWidth="1"/>
    <col min="18" max="19" width="7.88671875" style="2" customWidth="1"/>
    <col min="20" max="20" width="7.33203125" style="2" customWidth="1"/>
    <col min="21" max="21" width="6.109375" style="2" customWidth="1"/>
    <col min="22" max="22" width="6.44140625" style="2" customWidth="1"/>
    <col min="23" max="23" width="7.109375" style="2" customWidth="1"/>
    <col min="24" max="24" width="7.5546875" style="2" customWidth="1"/>
    <col min="25" max="25" width="7.109375" style="2" hidden="1" customWidth="1"/>
    <col min="26" max="26" width="7.44140625" style="2" customWidth="1"/>
    <col min="27" max="27" width="7.6640625" style="2" customWidth="1"/>
    <col min="28" max="28" width="6.6640625" style="2" customWidth="1"/>
    <col min="29" max="31" width="6.6640625" style="2" hidden="1" customWidth="1"/>
    <col min="32" max="32" width="5.5546875" style="2" hidden="1" customWidth="1"/>
    <col min="33" max="33" width="6.5546875" style="2" customWidth="1"/>
    <col min="34" max="36" width="6.5546875" style="1" customWidth="1"/>
    <col min="37" max="16384" width="9.109375" style="1"/>
  </cols>
  <sheetData>
    <row r="1" spans="1:34" x14ac:dyDescent="0.25">
      <c r="A1" s="163">
        <v>46</v>
      </c>
    </row>
    <row r="2" spans="1:34" ht="15.6" x14ac:dyDescent="0.3">
      <c r="C2" s="162">
        <v>45630</v>
      </c>
    </row>
    <row r="3" spans="1:34" x14ac:dyDescent="0.25">
      <c r="C3" s="161"/>
    </row>
    <row r="4" spans="1:34" ht="3" customHeight="1" thickBot="1" x14ac:dyDescent="0.3"/>
    <row r="5" spans="1:34" ht="13.5" customHeight="1" thickBot="1" x14ac:dyDescent="0.3">
      <c r="A5" s="160" t="s">
        <v>42</v>
      </c>
      <c r="B5" s="159"/>
      <c r="C5" s="158"/>
      <c r="D5" s="157" t="s">
        <v>41</v>
      </c>
      <c r="E5" s="156" t="s">
        <v>40</v>
      </c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</row>
    <row r="6" spans="1:34" ht="75" customHeight="1" x14ac:dyDescent="0.25">
      <c r="A6" s="155"/>
      <c r="B6" s="154"/>
      <c r="C6" s="153"/>
      <c r="D6" s="152"/>
      <c r="E6" s="151" t="s">
        <v>28</v>
      </c>
      <c r="F6" s="150" t="s">
        <v>39</v>
      </c>
      <c r="G6" s="148" t="s">
        <v>38</v>
      </c>
      <c r="H6" s="149"/>
      <c r="I6" s="148" t="s">
        <v>24</v>
      </c>
      <c r="J6" s="148" t="s">
        <v>37</v>
      </c>
      <c r="K6" s="148" t="s">
        <v>23</v>
      </c>
      <c r="L6" s="148" t="s">
        <v>36</v>
      </c>
      <c r="M6" s="148" t="s">
        <v>35</v>
      </c>
      <c r="N6" s="148" t="s">
        <v>34</v>
      </c>
      <c r="O6" s="148" t="s">
        <v>33</v>
      </c>
      <c r="P6" s="148" t="s">
        <v>32</v>
      </c>
      <c r="Q6" s="148" t="s">
        <v>31</v>
      </c>
      <c r="R6" s="148" t="s">
        <v>30</v>
      </c>
      <c r="S6" s="148" t="s">
        <v>30</v>
      </c>
      <c r="T6" s="148" t="s">
        <v>29</v>
      </c>
      <c r="U6" s="148" t="s">
        <v>28</v>
      </c>
      <c r="V6" s="148" t="s">
        <v>27</v>
      </c>
      <c r="W6" s="148" t="s">
        <v>26</v>
      </c>
      <c r="X6" s="148" t="s">
        <v>25</v>
      </c>
      <c r="Y6" s="148" t="s">
        <v>25</v>
      </c>
      <c r="Z6" s="148" t="s">
        <v>24</v>
      </c>
      <c r="AA6" s="148" t="s">
        <v>23</v>
      </c>
      <c r="AB6" s="148" t="s">
        <v>22</v>
      </c>
      <c r="AC6" s="147"/>
      <c r="AD6" s="147"/>
      <c r="AE6" s="147"/>
      <c r="AF6" s="146"/>
    </row>
    <row r="7" spans="1:34" ht="26.25" customHeight="1" thickBot="1" x14ac:dyDescent="0.3">
      <c r="A7" s="145"/>
      <c r="B7" s="144"/>
      <c r="C7" s="143"/>
      <c r="D7" s="142"/>
      <c r="E7" s="141"/>
      <c r="F7" s="140"/>
      <c r="G7" s="138"/>
      <c r="H7" s="139" t="s">
        <v>21</v>
      </c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7"/>
      <c r="AD7" s="137"/>
      <c r="AE7" s="137"/>
      <c r="AF7" s="136"/>
    </row>
    <row r="8" spans="1:34" ht="15" customHeight="1" thickBot="1" x14ac:dyDescent="0.3">
      <c r="A8" s="135" t="s">
        <v>20</v>
      </c>
      <c r="B8" s="134">
        <v>1</v>
      </c>
      <c r="C8" s="133">
        <v>2</v>
      </c>
      <c r="D8" s="132">
        <v>3</v>
      </c>
      <c r="E8" s="131">
        <v>4</v>
      </c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29"/>
    </row>
    <row r="9" spans="1:34" ht="24" hidden="1" customHeight="1" x14ac:dyDescent="0.25">
      <c r="A9" s="52"/>
      <c r="B9" s="128" t="s">
        <v>19</v>
      </c>
      <c r="C9" s="127"/>
      <c r="D9" s="49"/>
      <c r="E9" s="48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108"/>
      <c r="AC9" s="108"/>
      <c r="AD9" s="108"/>
      <c r="AE9" s="108"/>
      <c r="AF9" s="107"/>
    </row>
    <row r="10" spans="1:34" ht="23.25" hidden="1" customHeight="1" x14ac:dyDescent="0.25">
      <c r="A10" s="52"/>
      <c r="B10" s="86"/>
      <c r="C10" s="126"/>
      <c r="D10" s="61"/>
      <c r="E10" s="69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88"/>
      <c r="AC10" s="88"/>
      <c r="AD10" s="88"/>
      <c r="AE10" s="88"/>
      <c r="AF10" s="87"/>
    </row>
    <row r="11" spans="1:34" ht="23.25" hidden="1" customHeight="1" x14ac:dyDescent="0.25">
      <c r="A11" s="52"/>
      <c r="B11" s="86"/>
      <c r="C11" s="126"/>
      <c r="D11" s="61"/>
      <c r="E11" s="69"/>
      <c r="F11" s="67"/>
      <c r="G11" s="67"/>
      <c r="H11" s="67"/>
      <c r="I11" s="67"/>
      <c r="J11" s="67"/>
      <c r="K11" s="67"/>
      <c r="L11" s="67"/>
      <c r="M11" s="67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4"/>
      <c r="AC11" s="124"/>
      <c r="AD11" s="124"/>
      <c r="AE11" s="124"/>
      <c r="AF11" s="123"/>
    </row>
    <row r="12" spans="1:34" s="114" customFormat="1" ht="24.75" hidden="1" customHeight="1" thickBot="1" x14ac:dyDescent="0.3">
      <c r="A12" s="52"/>
      <c r="B12" s="122"/>
      <c r="C12" s="121"/>
      <c r="D12" s="120"/>
      <c r="E12" s="69"/>
      <c r="F12" s="67"/>
      <c r="G12" s="67"/>
      <c r="H12" s="67"/>
      <c r="I12" s="67"/>
      <c r="J12" s="67"/>
      <c r="K12" s="67"/>
      <c r="L12" s="67"/>
      <c r="M12" s="67"/>
      <c r="N12" s="119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7"/>
      <c r="AC12" s="117"/>
      <c r="AD12" s="117"/>
      <c r="AE12" s="117"/>
      <c r="AF12" s="116"/>
      <c r="AG12" s="115"/>
    </row>
    <row r="13" spans="1:34" ht="26.25" customHeight="1" thickBot="1" x14ac:dyDescent="0.3">
      <c r="A13" s="86"/>
      <c r="B13" s="113" t="s">
        <v>18</v>
      </c>
      <c r="C13" s="112" t="s">
        <v>17</v>
      </c>
      <c r="D13" s="111">
        <v>60</v>
      </c>
      <c r="E13" s="48"/>
      <c r="F13" s="108"/>
      <c r="G13" s="48">
        <v>0.2</v>
      </c>
      <c r="H13" s="110"/>
      <c r="I13" s="110"/>
      <c r="J13" s="47"/>
      <c r="K13" s="47"/>
      <c r="L13" s="47"/>
      <c r="M13" s="47"/>
      <c r="N13" s="32">
        <v>66</v>
      </c>
      <c r="O13" s="47"/>
      <c r="P13" s="47">
        <v>7</v>
      </c>
      <c r="Q13" s="47">
        <v>4</v>
      </c>
      <c r="R13" s="47"/>
      <c r="S13" s="47"/>
      <c r="T13" s="47"/>
      <c r="U13" s="32"/>
      <c r="V13" s="47"/>
      <c r="W13" s="47"/>
      <c r="X13" s="47"/>
      <c r="Y13" s="47"/>
      <c r="Z13" s="47"/>
      <c r="AA13" s="32"/>
      <c r="AB13" s="107"/>
      <c r="AC13" s="109"/>
      <c r="AD13" s="108"/>
      <c r="AE13" s="108"/>
      <c r="AF13" s="107"/>
      <c r="AH13" s="74">
        <f>(G13*G32+J13*J32+P13*P32+Q13*Q32+Z13*Z32+N13*N32)/1000</f>
        <v>3.3694799999999998</v>
      </c>
    </row>
    <row r="14" spans="1:34" ht="31.5" customHeight="1" x14ac:dyDescent="0.25">
      <c r="A14" s="86"/>
      <c r="B14" s="97"/>
      <c r="C14" s="106" t="s">
        <v>16</v>
      </c>
      <c r="D14" s="99">
        <v>250</v>
      </c>
      <c r="E14" s="69"/>
      <c r="F14" s="88"/>
      <c r="G14" s="94">
        <v>1</v>
      </c>
      <c r="H14" s="93"/>
      <c r="I14" s="93"/>
      <c r="J14" s="91"/>
      <c r="K14" s="91"/>
      <c r="L14" s="91"/>
      <c r="M14" s="91"/>
      <c r="N14" s="92"/>
      <c r="O14" s="91">
        <v>0.54</v>
      </c>
      <c r="P14" s="91">
        <v>15</v>
      </c>
      <c r="Q14" s="91">
        <v>5</v>
      </c>
      <c r="R14" s="33"/>
      <c r="S14" s="105"/>
      <c r="T14" s="91">
        <v>14</v>
      </c>
      <c r="U14" s="91"/>
      <c r="V14" s="91">
        <v>10</v>
      </c>
      <c r="W14" s="91">
        <v>2</v>
      </c>
      <c r="X14" s="91">
        <v>50</v>
      </c>
      <c r="Y14" s="91"/>
      <c r="Z14" s="91"/>
      <c r="AA14" s="91"/>
      <c r="AB14" s="90">
        <v>5</v>
      </c>
      <c r="AC14" s="89"/>
      <c r="AD14" s="88"/>
      <c r="AE14" s="88"/>
      <c r="AF14" s="87"/>
      <c r="AH14" s="74">
        <f>(G14*G32+O14*O32+P14*P32+Q14*Q32+T14*T32+V14*V32+W14*W32+Y14*Y32+Z14*Z32+R14*R32+AB14*AB32+X14*X32)/1000</f>
        <v>13.44936</v>
      </c>
    </row>
    <row r="15" spans="1:34" ht="21.75" customHeight="1" x14ac:dyDescent="0.25">
      <c r="A15" s="86"/>
      <c r="B15" s="97"/>
      <c r="C15" s="96" t="s">
        <v>15</v>
      </c>
      <c r="D15" s="95">
        <v>150</v>
      </c>
      <c r="E15" s="69"/>
      <c r="F15" s="88"/>
      <c r="G15" s="94">
        <v>0.7</v>
      </c>
      <c r="H15" s="93"/>
      <c r="I15" s="93"/>
      <c r="J15" s="91"/>
      <c r="K15" s="91"/>
      <c r="L15" s="91"/>
      <c r="M15" s="91"/>
      <c r="N15" s="92"/>
      <c r="O15" s="91"/>
      <c r="P15" s="91"/>
      <c r="Q15" s="91"/>
      <c r="R15" s="91"/>
      <c r="S15" s="91"/>
      <c r="T15" s="91"/>
      <c r="U15" s="91">
        <v>10.87</v>
      </c>
      <c r="V15" s="91"/>
      <c r="W15" s="91"/>
      <c r="X15" s="91">
        <v>178</v>
      </c>
      <c r="Y15" s="91"/>
      <c r="Z15" s="91"/>
      <c r="AA15" s="91">
        <v>5</v>
      </c>
      <c r="AB15" s="90"/>
      <c r="AC15" s="89"/>
      <c r="AD15" s="88"/>
      <c r="AE15" s="88"/>
      <c r="AF15" s="87"/>
      <c r="AH15" s="74">
        <f>(G15*G32+P15*P32+Q15*Q32+T15*T32+V15*V32+W15*W32+AA15*AA32+AB15*AB32+X15*X32+Y15*Y32+U15*U32)/1000</f>
        <v>14.24408</v>
      </c>
    </row>
    <row r="16" spans="1:34" ht="18" customHeight="1" x14ac:dyDescent="0.25">
      <c r="A16" s="86"/>
      <c r="B16" s="97"/>
      <c r="C16" s="96" t="s">
        <v>14</v>
      </c>
      <c r="D16" s="95">
        <v>120</v>
      </c>
      <c r="E16" s="69"/>
      <c r="F16" s="88"/>
      <c r="G16" s="94">
        <v>0.5</v>
      </c>
      <c r="H16" s="93"/>
      <c r="I16" s="93"/>
      <c r="J16" s="91"/>
      <c r="K16" s="91"/>
      <c r="L16" s="91"/>
      <c r="M16" s="91"/>
      <c r="N16" s="92"/>
      <c r="O16" s="91"/>
      <c r="P16" s="91"/>
      <c r="Q16" s="91">
        <v>5.0999999999999996</v>
      </c>
      <c r="R16" s="91">
        <v>51.37</v>
      </c>
      <c r="S16" s="91">
        <v>86.96</v>
      </c>
      <c r="T16" s="91"/>
      <c r="U16" s="91"/>
      <c r="V16" s="91"/>
      <c r="W16" s="91"/>
      <c r="X16" s="91"/>
      <c r="Y16" s="91"/>
      <c r="Z16" s="91"/>
      <c r="AA16" s="92"/>
      <c r="AB16" s="104"/>
      <c r="AC16" s="103"/>
      <c r="AD16" s="102"/>
      <c r="AE16" s="102"/>
      <c r="AF16" s="87"/>
      <c r="AH16" s="74">
        <f>(G16*G32+O16*O32+Q16*Q32+R16*R32+U16*U32+AA16*AA32)/1000</f>
        <v>13.768724000000001</v>
      </c>
    </row>
    <row r="17" spans="1:34" ht="21" customHeight="1" x14ac:dyDescent="0.25">
      <c r="A17" s="86"/>
      <c r="B17" s="97"/>
      <c r="C17" s="96" t="s">
        <v>13</v>
      </c>
      <c r="D17" s="95">
        <v>173.91</v>
      </c>
      <c r="E17" s="69"/>
      <c r="F17" s="88"/>
      <c r="G17" s="94"/>
      <c r="H17" s="101">
        <v>173.91300000000001</v>
      </c>
      <c r="I17" s="93"/>
      <c r="J17" s="91"/>
      <c r="K17" s="91"/>
      <c r="L17" s="91"/>
      <c r="M17" s="91"/>
      <c r="N17" s="92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0"/>
      <c r="AC17" s="89"/>
      <c r="AD17" s="88"/>
      <c r="AE17" s="88"/>
      <c r="AF17" s="87"/>
      <c r="AH17" s="74">
        <f>H17*H32/1000</f>
        <v>13.043475000000001</v>
      </c>
    </row>
    <row r="18" spans="1:34" ht="23.25" customHeight="1" x14ac:dyDescent="0.25">
      <c r="A18" s="86"/>
      <c r="B18" s="97"/>
      <c r="C18" s="100" t="s">
        <v>12</v>
      </c>
      <c r="D18" s="99">
        <v>65.22</v>
      </c>
      <c r="E18" s="69"/>
      <c r="F18" s="88"/>
      <c r="G18" s="94"/>
      <c r="H18" s="98"/>
      <c r="I18" s="93"/>
      <c r="J18" s="91"/>
      <c r="K18" s="91"/>
      <c r="L18" s="91"/>
      <c r="M18" s="91"/>
      <c r="N18" s="92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>
        <v>65.22</v>
      </c>
      <c r="AA18" s="91"/>
      <c r="AB18" s="90"/>
      <c r="AC18" s="89"/>
      <c r="AD18" s="88"/>
      <c r="AE18" s="88"/>
      <c r="AF18" s="87"/>
      <c r="AH18" s="74">
        <f>Z18*Z32/1000</f>
        <v>13.044</v>
      </c>
    </row>
    <row r="19" spans="1:34" ht="27" customHeight="1" x14ac:dyDescent="0.25">
      <c r="A19" s="86"/>
      <c r="B19" s="97"/>
      <c r="C19" s="96" t="s">
        <v>11</v>
      </c>
      <c r="D19" s="95">
        <v>35</v>
      </c>
      <c r="E19" s="69"/>
      <c r="F19" s="88"/>
      <c r="G19" s="94"/>
      <c r="H19" s="93"/>
      <c r="I19" s="93"/>
      <c r="J19" s="91"/>
      <c r="K19" s="91"/>
      <c r="L19" s="91">
        <v>35.86</v>
      </c>
      <c r="M19" s="91"/>
      <c r="N19" s="92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0"/>
      <c r="AC19" s="89"/>
      <c r="AD19" s="88"/>
      <c r="AE19" s="88"/>
      <c r="AF19" s="87"/>
      <c r="AH19" s="74">
        <f>L19*L32/1000</f>
        <v>2.6177799999999998</v>
      </c>
    </row>
    <row r="20" spans="1:34" ht="23.25" customHeight="1" thickBot="1" x14ac:dyDescent="0.3">
      <c r="A20" s="86"/>
      <c r="B20" s="85"/>
      <c r="C20" s="84" t="s">
        <v>10</v>
      </c>
      <c r="D20" s="83">
        <v>54</v>
      </c>
      <c r="E20" s="42"/>
      <c r="F20" s="76"/>
      <c r="G20" s="82"/>
      <c r="H20" s="81"/>
      <c r="I20" s="81"/>
      <c r="J20" s="79"/>
      <c r="K20" s="79"/>
      <c r="L20" s="79"/>
      <c r="M20" s="79">
        <v>54.35</v>
      </c>
      <c r="N20" s="80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8"/>
      <c r="AC20" s="77"/>
      <c r="AD20" s="76"/>
      <c r="AE20" s="76"/>
      <c r="AF20" s="75"/>
      <c r="AH20" s="74">
        <f>M20*M32/1000</f>
        <v>4.3479999999999999</v>
      </c>
    </row>
    <row r="21" spans="1:34" ht="15.75" hidden="1" customHeight="1" thickBot="1" x14ac:dyDescent="0.3">
      <c r="A21" s="52"/>
      <c r="B21" s="51" t="s">
        <v>9</v>
      </c>
      <c r="C21" s="73"/>
      <c r="D21" s="72"/>
      <c r="E21" s="60"/>
      <c r="F21" s="58"/>
      <c r="G21" s="58"/>
      <c r="H21" s="58"/>
      <c r="I21" s="58"/>
      <c r="J21" s="58"/>
      <c r="K21" s="58"/>
      <c r="L21" s="58"/>
      <c r="M21" s="58"/>
      <c r="N21" s="59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</row>
    <row r="22" spans="1:34" ht="13.5" hidden="1" customHeight="1" thickBot="1" x14ac:dyDescent="0.3">
      <c r="A22" s="52"/>
      <c r="B22" s="71"/>
      <c r="C22" s="62"/>
      <c r="D22" s="70"/>
      <c r="E22" s="69"/>
      <c r="F22" s="67"/>
      <c r="G22" s="67"/>
      <c r="H22" s="67"/>
      <c r="I22" s="67"/>
      <c r="J22" s="67"/>
      <c r="K22" s="67"/>
      <c r="L22" s="67"/>
      <c r="M22" s="67"/>
      <c r="N22" s="68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</row>
    <row r="23" spans="1:34" ht="17.25" hidden="1" customHeight="1" x14ac:dyDescent="0.25">
      <c r="A23" s="52"/>
      <c r="B23" s="45"/>
      <c r="C23" s="44"/>
      <c r="D23" s="43"/>
      <c r="E23" s="42"/>
      <c r="F23" s="40"/>
      <c r="G23" s="40"/>
      <c r="H23" s="40"/>
      <c r="I23" s="40"/>
      <c r="J23" s="40"/>
      <c r="K23" s="40"/>
      <c r="L23" s="40"/>
      <c r="M23" s="40"/>
      <c r="N23" s="41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</row>
    <row r="24" spans="1:34" ht="25.5" hidden="1" customHeight="1" x14ac:dyDescent="0.25">
      <c r="A24" s="52"/>
      <c r="B24" s="66" t="s">
        <v>8</v>
      </c>
      <c r="C24" s="65"/>
      <c r="D24" s="49"/>
      <c r="E24" s="48"/>
      <c r="F24" s="47"/>
      <c r="G24" s="47"/>
      <c r="H24" s="47"/>
      <c r="I24" s="47"/>
      <c r="J24" s="47"/>
      <c r="K24" s="47"/>
      <c r="L24" s="47"/>
      <c r="M24" s="47"/>
      <c r="N24" s="32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</row>
    <row r="25" spans="1:34" ht="13.8" hidden="1" thickBot="1" x14ac:dyDescent="0.3">
      <c r="A25" s="52"/>
      <c r="B25" s="63"/>
      <c r="C25" s="64"/>
      <c r="D25" s="61"/>
      <c r="E25" s="60"/>
      <c r="F25" s="58"/>
      <c r="G25" s="58"/>
      <c r="H25" s="58"/>
      <c r="I25" s="58"/>
      <c r="J25" s="58"/>
      <c r="K25" s="58"/>
      <c r="L25" s="58"/>
      <c r="M25" s="58"/>
      <c r="N25" s="59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</row>
    <row r="26" spans="1:34" ht="13.8" hidden="1" thickBot="1" x14ac:dyDescent="0.3">
      <c r="A26" s="52"/>
      <c r="B26" s="63"/>
      <c r="C26" s="62"/>
      <c r="D26" s="61"/>
      <c r="E26" s="60"/>
      <c r="F26" s="58"/>
      <c r="G26" s="58"/>
      <c r="H26" s="58"/>
      <c r="I26" s="58"/>
      <c r="J26" s="58"/>
      <c r="K26" s="58"/>
      <c r="L26" s="58"/>
      <c r="M26" s="58"/>
      <c r="N26" s="59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</row>
    <row r="27" spans="1:34" ht="13.8" hidden="1" thickBot="1" x14ac:dyDescent="0.3">
      <c r="A27" s="52"/>
      <c r="B27" s="57"/>
      <c r="C27" s="44"/>
      <c r="D27" s="56"/>
      <c r="E27" s="55"/>
      <c r="F27" s="53"/>
      <c r="G27" s="53"/>
      <c r="H27" s="53"/>
      <c r="I27" s="53"/>
      <c r="J27" s="53"/>
      <c r="K27" s="53"/>
      <c r="L27" s="53"/>
      <c r="M27" s="53"/>
      <c r="N27" s="54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</row>
    <row r="28" spans="1:34" ht="27" hidden="1" customHeight="1" thickBot="1" x14ac:dyDescent="0.3">
      <c r="A28" s="52"/>
      <c r="B28" s="51" t="s">
        <v>7</v>
      </c>
      <c r="C28" s="50"/>
      <c r="D28" s="49"/>
      <c r="E28" s="48"/>
      <c r="F28" s="47"/>
      <c r="G28" s="47"/>
      <c r="H28" s="47"/>
      <c r="I28" s="47"/>
      <c r="J28" s="47"/>
      <c r="K28" s="47"/>
      <c r="L28" s="47"/>
      <c r="M28" s="47"/>
      <c r="N28" s="32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</row>
    <row r="29" spans="1:34" ht="28.5" hidden="1" customHeight="1" x14ac:dyDescent="0.25">
      <c r="A29" s="46"/>
      <c r="B29" s="45"/>
      <c r="C29" s="44"/>
      <c r="D29" s="43"/>
      <c r="E29" s="42"/>
      <c r="F29" s="40"/>
      <c r="G29" s="40"/>
      <c r="H29" s="40"/>
      <c r="I29" s="40"/>
      <c r="J29" s="40"/>
      <c r="K29" s="40"/>
      <c r="L29" s="40"/>
      <c r="M29" s="40"/>
      <c r="N29" s="41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</row>
    <row r="30" spans="1:34" ht="27.75" customHeight="1" x14ac:dyDescent="0.25">
      <c r="A30" s="39" t="s">
        <v>6</v>
      </c>
      <c r="B30" s="38"/>
      <c r="C30" s="37"/>
      <c r="D30" s="36"/>
      <c r="E30" s="35">
        <f>SUM(E9:E29)</f>
        <v>0</v>
      </c>
      <c r="F30" s="31">
        <f>SUM(F9:F29)</f>
        <v>0</v>
      </c>
      <c r="G30" s="34">
        <f>SUM(G9:G29)</f>
        <v>2.4</v>
      </c>
      <c r="H30" s="33">
        <f>SUM(H9:H29)</f>
        <v>173.91300000000001</v>
      </c>
      <c r="I30" s="34">
        <f>SUM(I9:I29)</f>
        <v>0</v>
      </c>
      <c r="J30" s="34">
        <f>SUM(J9:J29)</f>
        <v>0</v>
      </c>
      <c r="K30" s="34">
        <f>SUM(K9:K29)</f>
        <v>0</v>
      </c>
      <c r="L30" s="34">
        <f>SUM(L9:L29)</f>
        <v>35.86</v>
      </c>
      <c r="M30" s="34">
        <f>SUM(M9:M29)</f>
        <v>54.35</v>
      </c>
      <c r="N30" s="33">
        <f>SUM(N9:N29)</f>
        <v>66</v>
      </c>
      <c r="O30" s="34">
        <f>SUM(O9:O29)</f>
        <v>0.54</v>
      </c>
      <c r="P30" s="34">
        <f>SUM(P9:P29)</f>
        <v>22</v>
      </c>
      <c r="Q30" s="34">
        <f>SUM(Q9:Q29)</f>
        <v>14.1</v>
      </c>
      <c r="R30" s="34">
        <f>SUM(R9:R29)</f>
        <v>51.37</v>
      </c>
      <c r="S30" s="34">
        <f>SUM(S9:S29)</f>
        <v>86.96</v>
      </c>
      <c r="T30" s="34">
        <f>SUM(T9:T29)</f>
        <v>14</v>
      </c>
      <c r="U30" s="33">
        <f>SUM(U9:U29)</f>
        <v>10.87</v>
      </c>
      <c r="V30" s="34">
        <f>SUM(V9:V29)</f>
        <v>10</v>
      </c>
      <c r="W30" s="34">
        <f>SUM(W9:W29)</f>
        <v>2</v>
      </c>
      <c r="X30" s="34">
        <f>SUM(X9:X29)</f>
        <v>228</v>
      </c>
      <c r="Y30" s="34">
        <f>SUM(Y9:Y29)</f>
        <v>0</v>
      </c>
      <c r="Z30" s="34">
        <f>SUM(Z9:Z29)</f>
        <v>65.22</v>
      </c>
      <c r="AA30" s="33">
        <f>SUM(AA9:AA29)</f>
        <v>5</v>
      </c>
      <c r="AB30" s="33">
        <f>SUM(AB9:AB29)</f>
        <v>5</v>
      </c>
      <c r="AC30" s="32">
        <f>SUM(AC9:AC29)</f>
        <v>0</v>
      </c>
      <c r="AD30" s="32">
        <f>SUM(AD9:AD29)</f>
        <v>0</v>
      </c>
      <c r="AE30" s="32"/>
      <c r="AF30" s="31">
        <f>SUM(AF9:AF29)</f>
        <v>0</v>
      </c>
    </row>
    <row r="31" spans="1:34" ht="29.25" customHeight="1" x14ac:dyDescent="0.25">
      <c r="A31" s="30" t="s">
        <v>5</v>
      </c>
      <c r="B31" s="29"/>
      <c r="C31" s="28"/>
      <c r="D31" s="22"/>
      <c r="E31" s="26">
        <f>ROUND(E30/1000*A1,3)</f>
        <v>0</v>
      </c>
      <c r="F31" s="26">
        <f>ROUND(F30/1000*A1,3)</f>
        <v>0</v>
      </c>
      <c r="G31" s="27">
        <f>ROUND(G30/1000*A1,3)</f>
        <v>0.11</v>
      </c>
      <c r="H31" s="27">
        <f>H30*A1/1000</f>
        <v>7.9999980000000006</v>
      </c>
      <c r="I31" s="27">
        <f>I30*A1/1000</f>
        <v>0</v>
      </c>
      <c r="J31" s="27">
        <f>ROUND(J30/1000*A1,3)</f>
        <v>0</v>
      </c>
      <c r="K31" s="27">
        <f>ROUND(K30/1000*A1,3)</f>
        <v>0</v>
      </c>
      <c r="L31" s="27">
        <f>L30/1000*A1</f>
        <v>1.6495599999999999</v>
      </c>
      <c r="M31" s="27">
        <f>ROUND(M30/1000*A1,3)</f>
        <v>2.5</v>
      </c>
      <c r="N31" s="27">
        <f>ROUND(N30/1000*A1,3)</f>
        <v>3.036</v>
      </c>
      <c r="O31" s="27">
        <f>ROUND(O30/1000*A1,3)</f>
        <v>2.5000000000000001E-2</v>
      </c>
      <c r="P31" s="27">
        <f>ROUND(P30/1000*A1,3)</f>
        <v>1.012</v>
      </c>
      <c r="Q31" s="27">
        <f>ROUND(Q30/1000*A1,3)</f>
        <v>0.64900000000000002</v>
      </c>
      <c r="R31" s="27">
        <f>ROUND(R30/1000*A1,3)</f>
        <v>2.363</v>
      </c>
      <c r="S31" s="27">
        <f>S30*A1/1000</f>
        <v>4.0001600000000002</v>
      </c>
      <c r="T31" s="27">
        <f>ROUND(T30/1000*A1,3)</f>
        <v>0.64400000000000002</v>
      </c>
      <c r="U31" s="27">
        <f>ROUND(U30/1000*A1,3)</f>
        <v>0.5</v>
      </c>
      <c r="V31" s="27">
        <f>ROUND(V30/1000*A1,3)</f>
        <v>0.46</v>
      </c>
      <c r="W31" s="27">
        <f>ROUND(W30/1000*A1,3)</f>
        <v>9.1999999999999998E-2</v>
      </c>
      <c r="X31" s="27">
        <f>ROUND(X30/1000*A1,3)</f>
        <v>10.488</v>
      </c>
      <c r="Y31" s="27">
        <f>ROUND(Y30/1000*A1,3)</f>
        <v>0</v>
      </c>
      <c r="Z31" s="27">
        <f>ROUND(Z30/1000*A1,3)</f>
        <v>3</v>
      </c>
      <c r="AA31" s="27">
        <f>AA30*A1/1000</f>
        <v>0.23</v>
      </c>
      <c r="AB31" s="27">
        <f>AB30/1000*A1</f>
        <v>0.23</v>
      </c>
      <c r="AC31" s="26">
        <f>AC30/1000*B1</f>
        <v>0</v>
      </c>
      <c r="AD31" s="26">
        <f>AD30*A1/1000</f>
        <v>0</v>
      </c>
      <c r="AE31" s="26"/>
      <c r="AF31" s="26">
        <f>ROUND(AF30/1000*A1,3)</f>
        <v>0</v>
      </c>
    </row>
    <row r="32" spans="1:34" ht="24.75" customHeight="1" x14ac:dyDescent="0.25">
      <c r="A32" s="25" t="s">
        <v>4</v>
      </c>
      <c r="B32" s="24"/>
      <c r="C32" s="23"/>
      <c r="D32" s="22"/>
      <c r="E32" s="20">
        <v>66</v>
      </c>
      <c r="F32" s="20">
        <v>48</v>
      </c>
      <c r="G32" s="21">
        <v>30</v>
      </c>
      <c r="H32" s="21">
        <v>75</v>
      </c>
      <c r="I32" s="21">
        <v>150</v>
      </c>
      <c r="J32" s="21">
        <v>72.62</v>
      </c>
      <c r="K32" s="21">
        <v>515</v>
      </c>
      <c r="L32" s="21">
        <v>73</v>
      </c>
      <c r="M32" s="21">
        <v>80</v>
      </c>
      <c r="N32" s="21">
        <v>40</v>
      </c>
      <c r="O32" s="21">
        <v>294</v>
      </c>
      <c r="P32" s="21">
        <v>45</v>
      </c>
      <c r="Q32" s="21">
        <v>102.12</v>
      </c>
      <c r="R32" s="21">
        <v>257.60000000000002</v>
      </c>
      <c r="S32" s="21">
        <v>270</v>
      </c>
      <c r="T32" s="21">
        <v>600</v>
      </c>
      <c r="U32" s="21">
        <v>84</v>
      </c>
      <c r="V32" s="21">
        <v>42</v>
      </c>
      <c r="W32" s="21">
        <v>240</v>
      </c>
      <c r="X32" s="21">
        <v>45</v>
      </c>
      <c r="Y32" s="21">
        <v>35</v>
      </c>
      <c r="Z32" s="21">
        <v>200</v>
      </c>
      <c r="AA32" s="21">
        <v>1060</v>
      </c>
      <c r="AB32" s="21">
        <v>105</v>
      </c>
      <c r="AC32" s="20">
        <v>326</v>
      </c>
      <c r="AD32" s="20">
        <v>580</v>
      </c>
      <c r="AE32" s="20"/>
      <c r="AF32" s="20"/>
    </row>
    <row r="33" spans="1:32" ht="22.5" customHeight="1" thickBot="1" x14ac:dyDescent="0.3">
      <c r="A33" s="19" t="s">
        <v>3</v>
      </c>
      <c r="B33" s="19"/>
      <c r="C33" s="19"/>
      <c r="D33" s="18"/>
      <c r="E33" s="16">
        <f>E32*E31</f>
        <v>0</v>
      </c>
      <c r="F33" s="16">
        <f>F32*F31</f>
        <v>0</v>
      </c>
      <c r="G33" s="17">
        <f>G32*G31</f>
        <v>3.3</v>
      </c>
      <c r="H33" s="17">
        <f>H32*H31</f>
        <v>599.99985000000004</v>
      </c>
      <c r="I33" s="17">
        <f>I32*I31</f>
        <v>0</v>
      </c>
      <c r="J33" s="17">
        <f>J32*J31</f>
        <v>0</v>
      </c>
      <c r="K33" s="17">
        <f>K32*K31</f>
        <v>0</v>
      </c>
      <c r="L33" s="17">
        <f>L32*L31</f>
        <v>120.41788</v>
      </c>
      <c r="M33" s="17">
        <f>M32*M31</f>
        <v>200</v>
      </c>
      <c r="N33" s="17">
        <f>N32*N31</f>
        <v>121.44</v>
      </c>
      <c r="O33" s="17">
        <f>O32*O31</f>
        <v>7.3500000000000005</v>
      </c>
      <c r="P33" s="17">
        <f>P32*P31</f>
        <v>45.54</v>
      </c>
      <c r="Q33" s="17">
        <f>Q32*Q31</f>
        <v>66.275880000000001</v>
      </c>
      <c r="R33" s="17">
        <f>R32*R31</f>
        <v>608.7088</v>
      </c>
      <c r="S33" s="17">
        <f>S32*S31</f>
        <v>1080.0432000000001</v>
      </c>
      <c r="T33" s="17">
        <f>T32*T31</f>
        <v>386.40000000000003</v>
      </c>
      <c r="U33" s="17">
        <f>U32*U31</f>
        <v>42</v>
      </c>
      <c r="V33" s="17">
        <f>V32*V31</f>
        <v>19.32</v>
      </c>
      <c r="W33" s="17">
        <f>W32*W31</f>
        <v>22.08</v>
      </c>
      <c r="X33" s="17">
        <f>X32*X31</f>
        <v>471.96</v>
      </c>
      <c r="Y33" s="17">
        <f>Y32*Y31</f>
        <v>0</v>
      </c>
      <c r="Z33" s="17">
        <f>Z32*Z31</f>
        <v>600</v>
      </c>
      <c r="AA33" s="17">
        <f>AA32*AA31</f>
        <v>243.8</v>
      </c>
      <c r="AB33" s="17">
        <f>AB32*AB31</f>
        <v>24.150000000000002</v>
      </c>
      <c r="AC33" s="16">
        <f>AC32*AC31</f>
        <v>0</v>
      </c>
      <c r="AD33" s="16">
        <f>AD32*AD31</f>
        <v>0</v>
      </c>
      <c r="AE33" s="16"/>
      <c r="AF33" s="16">
        <f>AF32*AF31</f>
        <v>0</v>
      </c>
    </row>
    <row r="34" spans="1:32" ht="13.8" thickBot="1" x14ac:dyDescent="0.3">
      <c r="B34" s="6"/>
      <c r="C34" s="6"/>
      <c r="D34" s="1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2" ht="13.8" thickBot="1" x14ac:dyDescent="0.3">
      <c r="B35" s="14"/>
      <c r="C35" s="14"/>
      <c r="D35" s="14"/>
      <c r="E35" s="5"/>
      <c r="F35" s="5"/>
      <c r="G35" s="5"/>
      <c r="H35" s="5"/>
      <c r="I35" s="5"/>
      <c r="J35" s="5"/>
      <c r="K35" s="5"/>
      <c r="L35" s="5"/>
      <c r="M35" s="4" t="s">
        <v>2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13">
        <f>SUM(E33:AF33)</f>
        <v>4662.7856099999999</v>
      </c>
      <c r="Y35" s="12"/>
      <c r="Z35" s="11"/>
      <c r="AA35" s="5"/>
      <c r="AB35" s="5"/>
      <c r="AC35" s="5"/>
      <c r="AD35" s="5"/>
      <c r="AE35" s="5"/>
      <c r="AF35" s="5"/>
    </row>
    <row r="36" spans="1:32" ht="13.8" thickBot="1" x14ac:dyDescent="0.3">
      <c r="B36" s="14"/>
      <c r="C36" s="14"/>
      <c r="D36" s="14"/>
      <c r="E36" s="5"/>
      <c r="F36" s="5"/>
      <c r="G36" s="5"/>
      <c r="H36" s="5"/>
      <c r="I36" s="5"/>
      <c r="J36" s="5"/>
      <c r="K36" s="5"/>
      <c r="L36" s="5"/>
      <c r="M36" s="4" t="s">
        <v>1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13">
        <f>SUM(E33:AF33)</f>
        <v>4662.7856099999999</v>
      </c>
      <c r="Y36" s="12"/>
      <c r="Z36" s="11"/>
      <c r="AA36" s="5"/>
      <c r="AB36" s="5"/>
      <c r="AC36" s="5"/>
      <c r="AD36" s="5"/>
      <c r="AE36" s="5"/>
      <c r="AF36" s="5"/>
    </row>
    <row r="37" spans="1:32" ht="13.8" thickBot="1" x14ac:dyDescent="0.3">
      <c r="B37" s="14"/>
      <c r="C37" s="14"/>
      <c r="D37" s="14"/>
      <c r="E37" s="5"/>
      <c r="F37" s="5"/>
      <c r="G37" s="5"/>
      <c r="H37" s="5"/>
      <c r="I37" s="5"/>
      <c r="J37" s="5"/>
      <c r="K37" s="5"/>
      <c r="L37" s="5"/>
      <c r="M37" s="4" t="s">
        <v>0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13">
        <f>X36/A1</f>
        <v>101.36490456521739</v>
      </c>
      <c r="Y37" s="12"/>
      <c r="Z37" s="11"/>
      <c r="AA37" s="5"/>
      <c r="AB37" s="5"/>
      <c r="AC37" s="5"/>
      <c r="AD37" s="5"/>
      <c r="AE37" s="5"/>
      <c r="AF37" s="5"/>
    </row>
    <row r="38" spans="1:32" x14ac:dyDescent="0.25">
      <c r="B38" s="7"/>
      <c r="C38" s="6"/>
      <c r="D38" s="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32" x14ac:dyDescent="0.25">
      <c r="B39" s="7"/>
      <c r="C39" s="6"/>
      <c r="D39" s="6"/>
      <c r="E39" s="9"/>
      <c r="F39" s="9"/>
      <c r="G39" s="9"/>
      <c r="H39" s="9"/>
      <c r="I39" s="9"/>
      <c r="J39" s="9"/>
      <c r="K39" s="9"/>
      <c r="L39" s="9"/>
      <c r="M39" s="9"/>
      <c r="N39" s="8"/>
      <c r="O39" s="10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8"/>
      <c r="AC39" s="8"/>
      <c r="AD39" s="8"/>
      <c r="AE39" s="8"/>
      <c r="AF39" s="8"/>
    </row>
    <row r="40" spans="1:32" x14ac:dyDescent="0.25">
      <c r="B40" s="7"/>
      <c r="C40" s="6"/>
      <c r="D40" s="6"/>
      <c r="E40" s="5"/>
      <c r="F40" s="5"/>
      <c r="G40" s="5"/>
      <c r="H40" s="5"/>
      <c r="I40" s="5"/>
      <c r="J40" s="5"/>
      <c r="K40" s="5"/>
      <c r="L40" s="5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3"/>
      <c r="Y40" s="3"/>
      <c r="Z40" s="3"/>
      <c r="AA40" s="5"/>
      <c r="AB40" s="5"/>
      <c r="AC40" s="5"/>
      <c r="AD40" s="5"/>
      <c r="AE40" s="5"/>
      <c r="AF40" s="5"/>
    </row>
    <row r="41" spans="1:32" x14ac:dyDescent="0.25"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3"/>
      <c r="Y41" s="3"/>
      <c r="Z41" s="3"/>
    </row>
  </sheetData>
  <mergeCells count="50">
    <mergeCell ref="M40:W40"/>
    <mergeCell ref="X40:Z40"/>
    <mergeCell ref="M41:W41"/>
    <mergeCell ref="X41:Z41"/>
    <mergeCell ref="X35:Z35"/>
    <mergeCell ref="M36:W36"/>
    <mergeCell ref="X36:Z36"/>
    <mergeCell ref="M37:W37"/>
    <mergeCell ref="X37:Z37"/>
    <mergeCell ref="E39:M39"/>
    <mergeCell ref="P39:AA39"/>
    <mergeCell ref="B24:B27"/>
    <mergeCell ref="B28:B29"/>
    <mergeCell ref="A30:C30"/>
    <mergeCell ref="A31:C31"/>
    <mergeCell ref="A32:C32"/>
    <mergeCell ref="M35:W35"/>
    <mergeCell ref="E6:E7"/>
    <mergeCell ref="F6:F7"/>
    <mergeCell ref="G6:G7"/>
    <mergeCell ref="I6:I7"/>
    <mergeCell ref="J6:J7"/>
    <mergeCell ref="K6:K7"/>
    <mergeCell ref="A33:C33"/>
    <mergeCell ref="Y6:Y7"/>
    <mergeCell ref="Z6:Z7"/>
    <mergeCell ref="AA6:AA7"/>
    <mergeCell ref="AB6:AB7"/>
    <mergeCell ref="Q6:Q7"/>
    <mergeCell ref="R6:R7"/>
    <mergeCell ref="A5:C7"/>
    <mergeCell ref="D5:D7"/>
    <mergeCell ref="E5:AF5"/>
    <mergeCell ref="V6:V7"/>
    <mergeCell ref="W6:W7"/>
    <mergeCell ref="X6:X7"/>
    <mergeCell ref="M6:M7"/>
    <mergeCell ref="N6:N7"/>
    <mergeCell ref="O6:O7"/>
    <mergeCell ref="P6:P7"/>
    <mergeCell ref="L6:L7"/>
    <mergeCell ref="AF6:AF7"/>
    <mergeCell ref="A8:A29"/>
    <mergeCell ref="E8:AF8"/>
    <mergeCell ref="B9:B12"/>
    <mergeCell ref="B13:B20"/>
    <mergeCell ref="B21:B23"/>
    <mergeCell ref="S6:S7"/>
    <mergeCell ref="T6:T7"/>
    <mergeCell ref="U6:U7"/>
  </mergeCells>
  <pageMargins left="0.75" right="0.75" top="1" bottom="1" header="0.5" footer="0.5"/>
  <pageSetup paperSize="9" scale="6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04.12.24(3) 1-4 кл 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Валентина</cp:lastModifiedBy>
  <dcterms:created xsi:type="dcterms:W3CDTF">2024-12-10T17:00:14Z</dcterms:created>
  <dcterms:modified xsi:type="dcterms:W3CDTF">2024-12-10T17:00:26Z</dcterms:modified>
</cp:coreProperties>
</file>