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05.12.24(4) 1-4 кл " sheetId="1" r:id="rId1"/>
  </sheets>
  <calcPr calcId="145621"/>
</workbook>
</file>

<file path=xl/calcChain.xml><?xml version="1.0" encoding="utf-8"?>
<calcChain xmlns="http://schemas.openxmlformats.org/spreadsheetml/2006/main">
  <c r="AG14" i="1" l="1"/>
  <c r="AG15" i="1"/>
  <c r="AG16" i="1"/>
  <c r="AG17" i="1"/>
  <c r="AG18" i="1"/>
  <c r="AG19" i="1"/>
  <c r="AG20" i="1"/>
  <c r="AG2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E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X35" i="1" s="1"/>
  <c r="Y33" i="1"/>
  <c r="Z33" i="1"/>
  <c r="AA33" i="1"/>
  <c r="AB33" i="1"/>
  <c r="AC33" i="1"/>
  <c r="AE33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Y35" i="1"/>
  <c r="Z35" i="1"/>
  <c r="AA35" i="1"/>
  <c r="AB35" i="1"/>
  <c r="AC35" i="1"/>
  <c r="AE35" i="1"/>
  <c r="W38" i="1" l="1"/>
  <c r="W39" i="1" s="1"/>
  <c r="W37" i="1"/>
</calcChain>
</file>

<file path=xl/sharedStrings.xml><?xml version="1.0" encoding="utf-8"?>
<sst xmlns="http://schemas.openxmlformats.org/spreadsheetml/2006/main" count="48" uniqueCount="45">
  <si>
    <t>Стоимость на одного довольствующегося, руб</t>
  </si>
  <si>
    <t>Стоимость на всех довольствующихся, без безвозмездных продуктов руб</t>
  </si>
  <si>
    <t>Стоимость на всех довольствующихся, руб</t>
  </si>
  <si>
    <t>Итого на сумму, руб</t>
  </si>
  <si>
    <t>Цена продуктов питания за единицу, руб.</t>
  </si>
  <si>
    <t>Итого к выдаче количество продуктов питания  на всех довольствующихся, килограмм</t>
  </si>
  <si>
    <t>Итого к выдаче количество продуктов питания  на 1 довольствующегося, грамм</t>
  </si>
  <si>
    <t>2-й ужин</t>
  </si>
  <si>
    <t>ужин</t>
  </si>
  <si>
    <t>полдник</t>
  </si>
  <si>
    <t>Хлеб пшеничный</t>
  </si>
  <si>
    <t>Хлеб ржаной</t>
  </si>
  <si>
    <t>Сок фруктовый</t>
  </si>
  <si>
    <t>Тефтели из мяса говядины п/ф в молочном соусе</t>
  </si>
  <si>
    <t>Каша гречневая рассыпчатая со сливочным маслом</t>
  </si>
  <si>
    <t>Винегрет овощной</t>
  </si>
  <si>
    <t>Суп с рыбными консервами</t>
  </si>
  <si>
    <t>обед</t>
  </si>
  <si>
    <t xml:space="preserve"> завтрак</t>
  </si>
  <si>
    <t>Количество продуктов, подлежащих закладке, грамм</t>
  </si>
  <si>
    <t>сок</t>
  </si>
  <si>
    <t>мандарины</t>
  </si>
  <si>
    <t>огурцы консерв</t>
  </si>
  <si>
    <t>сыр</t>
  </si>
  <si>
    <t>гречка</t>
  </si>
  <si>
    <t>картофель</t>
  </si>
  <si>
    <t>мука</t>
  </si>
  <si>
    <t>лук</t>
  </si>
  <si>
    <t>свекла</t>
  </si>
  <si>
    <t>мясо</t>
  </si>
  <si>
    <t>какао</t>
  </si>
  <si>
    <t>масло растительное</t>
  </si>
  <si>
    <t>морковь</t>
  </si>
  <si>
    <t>йогурт</t>
  </si>
  <si>
    <t>хлеб пшеничный</t>
  </si>
  <si>
    <t>хлеб ржаной</t>
  </si>
  <si>
    <t>масло сливочное</t>
  </si>
  <si>
    <t>сахар</t>
  </si>
  <si>
    <t>соль</t>
  </si>
  <si>
    <t>скумбрия</t>
  </si>
  <si>
    <t>рис</t>
  </si>
  <si>
    <t>молоко</t>
  </si>
  <si>
    <t>Наименование продуктов питания</t>
  </si>
  <si>
    <t>ВЫХОД ПОРЦИИ, грамм</t>
  </si>
  <si>
    <t>Меню-требование на выдачу продуктов питания на ___43_ довольствующихся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</si>
</sst>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5" xfId="0" applyFont="1" applyBorder="1"/>
    <xf numFmtId="2" fontId="1" fillId="2" borderId="6" xfId="0" applyNumberFormat="1" applyFont="1" applyFill="1" applyBorder="1"/>
    <xf numFmtId="2" fontId="3" fillId="2" borderId="6" xfId="0" applyNumberFormat="1" applyFont="1" applyFill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2" borderId="9" xfId="0" applyNumberFormat="1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4" fontId="4" fillId="2" borderId="9" xfId="0" applyNumberFormat="1" applyFont="1" applyFill="1" applyBorder="1"/>
    <xf numFmtId="164" fontId="3" fillId="2" borderId="9" xfId="0" applyNumberFormat="1" applyFont="1" applyFill="1" applyBorder="1"/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2" borderId="14" xfId="0" applyFont="1" applyFill="1" applyBorder="1"/>
    <xf numFmtId="2" fontId="1" fillId="2" borderId="14" xfId="0" applyNumberFormat="1" applyFont="1" applyFill="1" applyBorder="1"/>
    <xf numFmtId="2" fontId="3" fillId="2" borderId="14" xfId="0" applyNumberFormat="1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6" xfId="0" applyNumberFormat="1" applyFont="1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2" fillId="0" borderId="24" xfId="0" applyFont="1" applyBorder="1" applyAlignment="1">
      <alignment horizontal="center" textRotation="90"/>
    </xf>
    <xf numFmtId="0" fontId="2" fillId="0" borderId="25" xfId="0" applyFont="1" applyBorder="1" applyAlignment="1">
      <alignment horizontal="center" vertical="center" textRotation="90"/>
    </xf>
    <xf numFmtId="0" fontId="1" fillId="2" borderId="14" xfId="0" applyNumberFormat="1" applyFont="1" applyFill="1" applyBorder="1"/>
    <xf numFmtId="0" fontId="1" fillId="2" borderId="26" xfId="0" applyNumberFormat="1" applyFont="1" applyFill="1" applyBorder="1"/>
    <xf numFmtId="0" fontId="1" fillId="2" borderId="15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2" fillId="0" borderId="27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vertical="center" textRotation="90"/>
    </xf>
    <xf numFmtId="0" fontId="1" fillId="2" borderId="29" xfId="0" applyNumberFormat="1" applyFont="1" applyFill="1" applyBorder="1"/>
    <xf numFmtId="2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0" fontId="1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textRotation="90"/>
    </xf>
    <xf numFmtId="0" fontId="1" fillId="2" borderId="25" xfId="0" applyNumberFormat="1" applyFont="1" applyFill="1" applyBorder="1"/>
    <xf numFmtId="2" fontId="1" fillId="2" borderId="25" xfId="0" applyNumberFormat="1" applyFont="1" applyFill="1" applyBorder="1"/>
    <xf numFmtId="0" fontId="1" fillId="2" borderId="32" xfId="0" applyNumberFormat="1" applyFont="1" applyFill="1" applyBorder="1"/>
    <xf numFmtId="0" fontId="1" fillId="2" borderId="33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2" fillId="0" borderId="34" xfId="0" applyFont="1" applyBorder="1" applyAlignment="1">
      <alignment horizontal="center" vertical="center" textRotation="90"/>
    </xf>
    <xf numFmtId="0" fontId="1" fillId="0" borderId="10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2" fillId="0" borderId="27" xfId="0" applyFont="1" applyBorder="1" applyAlignment="1">
      <alignment horizontal="center" vertical="center" textRotation="90"/>
    </xf>
    <xf numFmtId="0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2" borderId="35" xfId="0" applyNumberFormat="1" applyFont="1" applyFill="1" applyBorder="1"/>
    <xf numFmtId="0" fontId="1" fillId="2" borderId="9" xfId="0" applyNumberFormat="1" applyFont="1" applyFill="1" applyBorder="1"/>
    <xf numFmtId="0" fontId="1" fillId="0" borderId="36" xfId="0" applyFont="1" applyBorder="1" applyAlignment="1">
      <alignment horizontal="center"/>
    </xf>
    <xf numFmtId="0" fontId="2" fillId="0" borderId="34" xfId="0" applyFont="1" applyBorder="1" applyAlignment="1">
      <alignment horizontal="center" textRotation="90"/>
    </xf>
    <xf numFmtId="0" fontId="1" fillId="0" borderId="37" xfId="0" applyFont="1" applyBorder="1" applyAlignment="1">
      <alignment horizontal="center"/>
    </xf>
    <xf numFmtId="0" fontId="1" fillId="0" borderId="38" xfId="0" applyFont="1" applyBorder="1"/>
    <xf numFmtId="0" fontId="1" fillId="2" borderId="39" xfId="0" applyNumberFormat="1" applyFont="1" applyFill="1" applyBorder="1"/>
    <xf numFmtId="0" fontId="1" fillId="2" borderId="40" xfId="0" applyNumberFormat="1" applyFont="1" applyFill="1" applyBorder="1"/>
    <xf numFmtId="0" fontId="1" fillId="2" borderId="41" xfId="0" applyNumberFormat="1" applyFont="1" applyFill="1" applyBorder="1"/>
    <xf numFmtId="0" fontId="3" fillId="0" borderId="23" xfId="0" applyFont="1" applyBorder="1" applyAlignment="1">
      <alignment horizontal="center"/>
    </xf>
    <xf numFmtId="0" fontId="3" fillId="0" borderId="42" xfId="0" applyFont="1" applyBorder="1"/>
    <xf numFmtId="0" fontId="2" fillId="0" borderId="43" xfId="0" applyFont="1" applyBorder="1" applyAlignment="1">
      <alignment horizontal="center" vertical="center" textRotation="90"/>
    </xf>
    <xf numFmtId="0" fontId="2" fillId="0" borderId="44" xfId="0" applyFont="1" applyBorder="1" applyAlignment="1">
      <alignment horizontal="center" vertical="center" textRotation="90"/>
    </xf>
    <xf numFmtId="2" fontId="1" fillId="0" borderId="0" xfId="0" applyNumberFormat="1" applyFont="1"/>
    <xf numFmtId="0" fontId="1" fillId="2" borderId="45" xfId="0" applyNumberFormat="1" applyFont="1" applyFill="1" applyBorder="1"/>
    <xf numFmtId="0" fontId="1" fillId="2" borderId="12" xfId="0" applyNumberFormat="1" applyFont="1" applyFill="1" applyBorder="1"/>
    <xf numFmtId="0" fontId="1" fillId="2" borderId="13" xfId="0" applyNumberFormat="1" applyFont="1" applyFill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2" fillId="0" borderId="46" xfId="0" applyFont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2" fontId="1" fillId="2" borderId="12" xfId="0" applyNumberFormat="1" applyFont="1" applyFill="1" applyBorder="1"/>
    <xf numFmtId="2" fontId="1" fillId="2" borderId="45" xfId="0" applyNumberFormat="1" applyFont="1" applyFill="1" applyBorder="1"/>
    <xf numFmtId="2" fontId="1" fillId="2" borderId="13" xfId="0" applyNumberFormat="1" applyFont="1" applyFill="1" applyBorder="1"/>
    <xf numFmtId="0" fontId="3" fillId="0" borderId="10" xfId="0" applyFont="1" applyBorder="1" applyAlignment="1">
      <alignment wrapText="1"/>
    </xf>
    <xf numFmtId="0" fontId="1" fillId="2" borderId="47" xfId="0" applyNumberFormat="1" applyFont="1" applyFill="1" applyBorder="1"/>
    <xf numFmtId="0" fontId="1" fillId="2" borderId="48" xfId="0" applyNumberFormat="1" applyFont="1" applyFill="1" applyBorder="1"/>
    <xf numFmtId="0" fontId="1" fillId="2" borderId="49" xfId="0" applyNumberFormat="1" applyFont="1" applyFill="1" applyBorder="1"/>
    <xf numFmtId="1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2" fillId="0" borderId="50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1" xfId="0" applyNumberFormat="1" applyFont="1" applyFill="1" applyBorder="1" applyAlignment="1">
      <alignment vertical="center"/>
    </xf>
    <xf numFmtId="0" fontId="1" fillId="2" borderId="52" xfId="0" applyNumberFormat="1" applyFont="1" applyFill="1" applyBorder="1" applyAlignment="1">
      <alignment vertical="center"/>
    </xf>
    <xf numFmtId="0" fontId="1" fillId="2" borderId="53" xfId="0" applyNumberFormat="1" applyFont="1" applyFill="1" applyBorder="1" applyAlignment="1">
      <alignment vertical="center"/>
    </xf>
    <xf numFmtId="2" fontId="1" fillId="2" borderId="53" xfId="0" applyNumberFormat="1" applyFont="1" applyFill="1" applyBorder="1" applyAlignment="1">
      <alignment vertic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wrapText="1"/>
    </xf>
    <xf numFmtId="0" fontId="2" fillId="0" borderId="56" xfId="0" applyFont="1" applyBorder="1" applyAlignment="1">
      <alignment horizontal="center" vertical="center" textRotation="90"/>
    </xf>
    <xf numFmtId="0" fontId="1" fillId="2" borderId="51" xfId="0" applyNumberFormat="1" applyFont="1" applyFill="1" applyBorder="1"/>
    <xf numFmtId="0" fontId="1" fillId="2" borderId="52" xfId="0" applyNumberFormat="1" applyFont="1" applyFill="1" applyBorder="1"/>
    <xf numFmtId="0" fontId="1" fillId="2" borderId="53" xfId="0" applyNumberFormat="1" applyFont="1" applyFill="1" applyBorder="1"/>
    <xf numFmtId="0" fontId="1" fillId="0" borderId="36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52" xfId="0" applyFont="1" applyBorder="1" applyAlignment="1">
      <alignment horizontal="center" vertical="center" textRotation="90"/>
    </xf>
    <xf numFmtId="0" fontId="2" fillId="2" borderId="5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/>
    </xf>
    <xf numFmtId="0" fontId="1" fillId="2" borderId="59" xfId="0" applyFont="1" applyFill="1" applyBorder="1" applyAlignment="1">
      <alignment horizontal="center" textRotation="90"/>
    </xf>
    <xf numFmtId="0" fontId="1" fillId="2" borderId="56" xfId="0" applyFont="1" applyFill="1" applyBorder="1" applyAlignment="1">
      <alignment horizontal="center" textRotation="90"/>
    </xf>
    <xf numFmtId="0" fontId="3" fillId="2" borderId="29" xfId="0" applyFont="1" applyFill="1" applyBorder="1" applyAlignment="1">
      <alignment horizontal="center" textRotation="90"/>
    </xf>
    <xf numFmtId="0" fontId="3" fillId="2" borderId="56" xfId="0" applyFont="1" applyFill="1" applyBorder="1" applyAlignment="1">
      <alignment horizontal="center" textRotation="90"/>
    </xf>
    <xf numFmtId="0" fontId="3" fillId="2" borderId="30" xfId="0" applyFont="1" applyFill="1" applyBorder="1" applyAlignment="1">
      <alignment horizontal="center" textRotation="90"/>
    </xf>
    <xf numFmtId="0" fontId="3" fillId="2" borderId="31" xfId="0" applyFont="1" applyFill="1" applyBorder="1" applyAlignment="1">
      <alignment horizontal="center" textRotation="90"/>
    </xf>
    <xf numFmtId="0" fontId="5" fillId="0" borderId="60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textRotation="90"/>
    </xf>
    <xf numFmtId="0" fontId="1" fillId="2" borderId="62" xfId="0" applyFont="1" applyFill="1" applyBorder="1" applyAlignment="1">
      <alignment horizontal="center" textRotation="90"/>
    </xf>
    <xf numFmtId="0" fontId="3" fillId="2" borderId="63" xfId="0" applyFont="1" applyFill="1" applyBorder="1" applyAlignment="1">
      <alignment horizontal="center" textRotation="90"/>
    </xf>
    <xf numFmtId="0" fontId="3" fillId="2" borderId="62" xfId="0" applyFont="1" applyFill="1" applyBorder="1" applyAlignment="1">
      <alignment horizontal="center" textRotation="90"/>
    </xf>
    <xf numFmtId="0" fontId="3" fillId="2" borderId="64" xfId="0" applyFont="1" applyFill="1" applyBorder="1" applyAlignment="1">
      <alignment horizontal="center" textRotation="90"/>
    </xf>
    <xf numFmtId="0" fontId="3" fillId="2" borderId="65" xfId="0" applyFont="1" applyFill="1" applyBorder="1" applyAlignment="1">
      <alignment horizontal="center" textRotation="90"/>
    </xf>
    <xf numFmtId="0" fontId="5" fillId="0" borderId="66" xfId="0" applyFont="1" applyBorder="1" applyAlignment="1">
      <alignment horizontal="center" textRotation="90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5" fillId="0" borderId="61" xfId="0" applyFont="1" applyBorder="1" applyAlignment="1">
      <alignment horizontal="center" textRotation="90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14" fontId="6" fillId="0" borderId="0" xfId="0" applyNumberFormat="1" applyFont="1"/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G43"/>
  <sheetViews>
    <sheetView tabSelected="1" workbookViewId="0">
      <selection activeCell="S20" sqref="S20"/>
    </sheetView>
  </sheetViews>
  <sheetFormatPr defaultColWidth="9.109375" defaultRowHeight="13.2" x14ac:dyDescent="0.25"/>
  <cols>
    <col min="1" max="1" width="4.33203125" style="1" customWidth="1"/>
    <col min="2" max="2" width="3.88671875" style="1" customWidth="1"/>
    <col min="3" max="3" width="48.5546875" style="1" customWidth="1"/>
    <col min="4" max="4" width="7" style="1" customWidth="1"/>
    <col min="5" max="5" width="6.6640625" style="2" customWidth="1"/>
    <col min="6" max="6" width="6.88671875" style="2" customWidth="1"/>
    <col min="7" max="7" width="7.33203125" style="2" customWidth="1"/>
    <col min="8" max="8" width="6.88671875" style="2" customWidth="1"/>
    <col min="9" max="9" width="6.109375" style="2" customWidth="1"/>
    <col min="10" max="10" width="6.88671875" style="2" hidden="1" customWidth="1"/>
    <col min="11" max="11" width="7.44140625" style="2" customWidth="1"/>
    <col min="12" max="13" width="6.44140625" style="2" customWidth="1"/>
    <col min="14" max="14" width="6.33203125" style="2" hidden="1" customWidth="1"/>
    <col min="15" max="15" width="6.44140625" style="2" hidden="1" customWidth="1"/>
    <col min="16" max="17" width="6.6640625" style="2" customWidth="1"/>
    <col min="18" max="18" width="5.88671875" style="2" hidden="1" customWidth="1"/>
    <col min="19" max="19" width="7.33203125" style="2" customWidth="1"/>
    <col min="20" max="20" width="7.44140625" style="2" customWidth="1"/>
    <col min="21" max="21" width="6.44140625" style="2" customWidth="1"/>
    <col min="22" max="23" width="7.109375" style="2" customWidth="1"/>
    <col min="24" max="24" width="6.33203125" style="2" customWidth="1"/>
    <col min="25" max="25" width="6.5546875" style="2" customWidth="1"/>
    <col min="26" max="28" width="6.6640625" style="2" hidden="1" customWidth="1"/>
    <col min="29" max="29" width="6.6640625" style="2" customWidth="1"/>
    <col min="30" max="30" width="6.6640625" style="2" hidden="1" customWidth="1"/>
    <col min="31" max="31" width="6.109375" style="2" hidden="1" customWidth="1"/>
    <col min="32" max="32" width="6.5546875" style="2" customWidth="1"/>
    <col min="33" max="35" width="6.5546875" style="1" customWidth="1"/>
    <col min="36" max="16384" width="9.109375" style="1"/>
  </cols>
  <sheetData>
    <row r="1" spans="1:33" x14ac:dyDescent="0.25">
      <c r="A1" s="153">
        <v>43</v>
      </c>
    </row>
    <row r="2" spans="1:33" ht="15.6" x14ac:dyDescent="0.3">
      <c r="C2" s="152">
        <v>45631</v>
      </c>
    </row>
    <row r="4" spans="1:33" ht="3" customHeight="1" thickBot="1" x14ac:dyDescent="0.3"/>
    <row r="5" spans="1:33" ht="13.5" customHeight="1" thickBot="1" x14ac:dyDescent="0.3">
      <c r="A5" s="151" t="s">
        <v>44</v>
      </c>
      <c r="B5" s="150"/>
      <c r="C5" s="149"/>
      <c r="D5" s="148" t="s">
        <v>43</v>
      </c>
      <c r="E5" s="147" t="s">
        <v>42</v>
      </c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</row>
    <row r="6" spans="1:33" ht="75" customHeight="1" x14ac:dyDescent="0.25">
      <c r="A6" s="146"/>
      <c r="B6" s="145"/>
      <c r="C6" s="144"/>
      <c r="D6" s="143"/>
      <c r="E6" s="142" t="s">
        <v>41</v>
      </c>
      <c r="F6" s="141"/>
      <c r="G6" s="139" t="s">
        <v>40</v>
      </c>
      <c r="H6" s="139" t="s">
        <v>39</v>
      </c>
      <c r="I6" s="139" t="s">
        <v>38</v>
      </c>
      <c r="J6" s="139" t="s">
        <v>37</v>
      </c>
      <c r="K6" s="139" t="s">
        <v>36</v>
      </c>
      <c r="L6" s="139" t="s">
        <v>35</v>
      </c>
      <c r="M6" s="139" t="s">
        <v>34</v>
      </c>
      <c r="N6" s="139" t="s">
        <v>33</v>
      </c>
      <c r="O6" s="139" t="s">
        <v>32</v>
      </c>
      <c r="P6" s="139" t="s">
        <v>32</v>
      </c>
      <c r="Q6" s="139" t="s">
        <v>31</v>
      </c>
      <c r="R6" s="139" t="s">
        <v>30</v>
      </c>
      <c r="S6" s="139" t="s">
        <v>29</v>
      </c>
      <c r="T6" s="139" t="s">
        <v>28</v>
      </c>
      <c r="U6" s="139" t="s">
        <v>27</v>
      </c>
      <c r="V6" s="139" t="s">
        <v>27</v>
      </c>
      <c r="W6" s="139" t="s">
        <v>26</v>
      </c>
      <c r="X6" s="139" t="s">
        <v>25</v>
      </c>
      <c r="Y6" s="139" t="s">
        <v>24</v>
      </c>
      <c r="Z6" s="139" t="s">
        <v>24</v>
      </c>
      <c r="AA6" s="139" t="s">
        <v>23</v>
      </c>
      <c r="AB6" s="140"/>
      <c r="AC6" s="139" t="s">
        <v>22</v>
      </c>
      <c r="AD6" s="138"/>
      <c r="AE6" s="137" t="s">
        <v>21</v>
      </c>
    </row>
    <row r="7" spans="1:33" ht="26.25" customHeight="1" thickBot="1" x14ac:dyDescent="0.3">
      <c r="A7" s="136"/>
      <c r="B7" s="135"/>
      <c r="C7" s="134"/>
      <c r="D7" s="133"/>
      <c r="E7" s="132"/>
      <c r="F7" s="131" t="s">
        <v>20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30"/>
      <c r="AC7" s="129"/>
      <c r="AD7" s="128"/>
      <c r="AE7" s="127"/>
    </row>
    <row r="8" spans="1:33" ht="15" customHeight="1" thickBot="1" x14ac:dyDescent="0.3">
      <c r="A8" s="126" t="s">
        <v>19</v>
      </c>
      <c r="B8" s="125">
        <v>1</v>
      </c>
      <c r="C8" s="124">
        <v>2</v>
      </c>
      <c r="D8" s="123">
        <v>3</v>
      </c>
      <c r="E8" s="122">
        <v>4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0"/>
    </row>
    <row r="9" spans="1:33" ht="24" hidden="1" customHeight="1" x14ac:dyDescent="0.25">
      <c r="A9" s="54"/>
      <c r="B9" s="119" t="s">
        <v>18</v>
      </c>
      <c r="C9" s="118"/>
      <c r="D9" s="51"/>
      <c r="E9" s="50"/>
      <c r="F9" s="49"/>
      <c r="G9" s="49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101"/>
      <c r="AB9" s="101"/>
      <c r="AC9" s="101"/>
      <c r="AD9" s="101"/>
      <c r="AE9" s="99"/>
    </row>
    <row r="10" spans="1:33" ht="23.25" hidden="1" customHeight="1" x14ac:dyDescent="0.25">
      <c r="A10" s="54"/>
      <c r="B10" s="85"/>
      <c r="C10" s="117"/>
      <c r="D10" s="65"/>
      <c r="E10" s="74"/>
      <c r="F10" s="73"/>
      <c r="G10" s="73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89"/>
      <c r="AB10" s="89"/>
      <c r="AC10" s="89"/>
      <c r="AD10" s="89"/>
      <c r="AE10" s="87"/>
    </row>
    <row r="11" spans="1:33" ht="23.25" hidden="1" customHeight="1" x14ac:dyDescent="0.25">
      <c r="A11" s="54"/>
      <c r="B11" s="85"/>
      <c r="C11" s="117"/>
      <c r="D11" s="65"/>
      <c r="E11" s="74"/>
      <c r="F11" s="73"/>
      <c r="G11" s="73"/>
      <c r="H11" s="71"/>
      <c r="I11" s="71"/>
      <c r="J11" s="71"/>
      <c r="K11" s="71"/>
      <c r="L11" s="71"/>
      <c r="M11" s="71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5"/>
      <c r="AB11" s="115"/>
      <c r="AC11" s="115"/>
      <c r="AD11" s="115"/>
      <c r="AE11" s="114"/>
    </row>
    <row r="12" spans="1:33" ht="23.25" hidden="1" customHeight="1" x14ac:dyDescent="0.25">
      <c r="A12" s="54"/>
      <c r="B12" s="85"/>
      <c r="C12" s="117"/>
      <c r="D12" s="65"/>
      <c r="E12" s="74"/>
      <c r="F12" s="73"/>
      <c r="G12" s="73"/>
      <c r="H12" s="71"/>
      <c r="I12" s="71"/>
      <c r="J12" s="71"/>
      <c r="K12" s="71"/>
      <c r="L12" s="71"/>
      <c r="M12" s="71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5"/>
      <c r="AB12" s="115"/>
      <c r="AC12" s="115"/>
      <c r="AD12" s="115"/>
      <c r="AE12" s="114"/>
    </row>
    <row r="13" spans="1:33" s="105" customFormat="1" ht="24.75" hidden="1" customHeight="1" x14ac:dyDescent="0.25">
      <c r="A13" s="54"/>
      <c r="B13" s="113"/>
      <c r="C13" s="112"/>
      <c r="D13" s="111"/>
      <c r="E13" s="74"/>
      <c r="F13" s="73"/>
      <c r="G13" s="73"/>
      <c r="H13" s="71"/>
      <c r="I13" s="71"/>
      <c r="J13" s="71"/>
      <c r="K13" s="71"/>
      <c r="L13" s="71"/>
      <c r="M13" s="71"/>
      <c r="N13" s="110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8"/>
      <c r="AB13" s="108"/>
      <c r="AC13" s="108"/>
      <c r="AD13" s="108"/>
      <c r="AE13" s="107"/>
      <c r="AF13" s="106"/>
    </row>
    <row r="14" spans="1:33" ht="26.25" customHeight="1" x14ac:dyDescent="0.25">
      <c r="A14" s="85"/>
      <c r="B14" s="104" t="s">
        <v>17</v>
      </c>
      <c r="C14" s="103" t="s">
        <v>16</v>
      </c>
      <c r="D14" s="102">
        <v>250</v>
      </c>
      <c r="E14" s="50"/>
      <c r="F14" s="49"/>
      <c r="G14" s="49">
        <v>5</v>
      </c>
      <c r="H14" s="48">
        <v>23.26</v>
      </c>
      <c r="I14" s="48">
        <v>1</v>
      </c>
      <c r="J14" s="48"/>
      <c r="K14" s="48">
        <v>3</v>
      </c>
      <c r="L14" s="48"/>
      <c r="M14" s="48"/>
      <c r="N14" s="32"/>
      <c r="O14" s="48"/>
      <c r="P14" s="48">
        <v>20</v>
      </c>
      <c r="Q14" s="48"/>
      <c r="R14" s="48"/>
      <c r="S14" s="48"/>
      <c r="T14" s="32"/>
      <c r="U14" s="48">
        <v>10</v>
      </c>
      <c r="V14" s="48"/>
      <c r="W14" s="48"/>
      <c r="X14" s="48">
        <v>93</v>
      </c>
      <c r="Y14" s="48"/>
      <c r="Z14" s="32"/>
      <c r="AA14" s="101"/>
      <c r="AB14" s="101"/>
      <c r="AC14" s="99"/>
      <c r="AD14" s="100"/>
      <c r="AE14" s="99"/>
      <c r="AG14" s="86">
        <f>(I14*I34+P14*P34+Q14*Q34+U14*U34+X14*X34+Y14*Y34+Z14*Z34+G14*G34+K14*K34)/1000</f>
        <v>9.24</v>
      </c>
    </row>
    <row r="15" spans="1:33" ht="20.25" customHeight="1" x14ac:dyDescent="0.25">
      <c r="A15" s="85"/>
      <c r="B15" s="92"/>
      <c r="C15" s="98" t="s">
        <v>15</v>
      </c>
      <c r="D15" s="90">
        <v>60</v>
      </c>
      <c r="E15" s="74"/>
      <c r="F15" s="73"/>
      <c r="G15" s="73"/>
      <c r="H15" s="71"/>
      <c r="I15" s="71">
        <v>0.2</v>
      </c>
      <c r="J15" s="71"/>
      <c r="K15" s="71"/>
      <c r="L15" s="71"/>
      <c r="M15" s="71"/>
      <c r="N15" s="72"/>
      <c r="O15" s="71"/>
      <c r="P15" s="71">
        <v>10.02</v>
      </c>
      <c r="Q15" s="71">
        <v>4</v>
      </c>
      <c r="R15" s="71"/>
      <c r="S15" s="71"/>
      <c r="T15" s="71">
        <v>15</v>
      </c>
      <c r="U15" s="71">
        <v>12</v>
      </c>
      <c r="V15" s="71"/>
      <c r="W15" s="71"/>
      <c r="X15" s="71">
        <v>22</v>
      </c>
      <c r="Y15" s="71"/>
      <c r="Z15" s="71"/>
      <c r="AA15" s="89"/>
      <c r="AB15" s="89"/>
      <c r="AC15" s="71">
        <v>16.739999999999998</v>
      </c>
      <c r="AD15" s="88"/>
      <c r="AE15" s="87"/>
      <c r="AG15" s="86">
        <f>(I15*I34+O15*O34+P15*P34+Q15*Q34+T15*T34+U15*U34+V15*V34+AC15*AC34+X15*X34)/1000</f>
        <v>6.1399799999999995</v>
      </c>
    </row>
    <row r="16" spans="1:33" ht="18.75" customHeight="1" x14ac:dyDescent="0.25">
      <c r="A16" s="85"/>
      <c r="B16" s="92"/>
      <c r="C16" s="94" t="s">
        <v>14</v>
      </c>
      <c r="D16" s="93">
        <v>180</v>
      </c>
      <c r="E16" s="74"/>
      <c r="F16" s="73"/>
      <c r="G16" s="73"/>
      <c r="H16" s="71"/>
      <c r="I16" s="71">
        <v>1</v>
      </c>
      <c r="J16" s="71"/>
      <c r="K16" s="71">
        <v>9</v>
      </c>
      <c r="L16" s="71"/>
      <c r="M16" s="71"/>
      <c r="N16" s="7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>
        <v>50</v>
      </c>
      <c r="Z16" s="71"/>
      <c r="AA16" s="89"/>
      <c r="AB16" s="89"/>
      <c r="AC16" s="87"/>
      <c r="AD16" s="88"/>
      <c r="AE16" s="87"/>
      <c r="AG16" s="86">
        <f>(I16*I34+K16*K34+AC16*AC34+Z16*Z34)/1000</f>
        <v>9.57</v>
      </c>
    </row>
    <row r="17" spans="1:33" ht="21" customHeight="1" x14ac:dyDescent="0.25">
      <c r="A17" s="85"/>
      <c r="B17" s="92"/>
      <c r="C17" s="94" t="s">
        <v>13</v>
      </c>
      <c r="D17" s="93">
        <v>100</v>
      </c>
      <c r="E17" s="74">
        <v>11.63</v>
      </c>
      <c r="F17" s="73"/>
      <c r="G17" s="73"/>
      <c r="H17" s="71"/>
      <c r="I17" s="71">
        <v>0.9</v>
      </c>
      <c r="J17" s="71"/>
      <c r="K17" s="71">
        <v>4.4000000000000004</v>
      </c>
      <c r="L17" s="71"/>
      <c r="M17" s="71">
        <v>8</v>
      </c>
      <c r="N17" s="72"/>
      <c r="O17" s="71"/>
      <c r="P17" s="71"/>
      <c r="Q17" s="71"/>
      <c r="R17" s="71"/>
      <c r="S17" s="71">
        <v>60</v>
      </c>
      <c r="T17" s="71"/>
      <c r="U17" s="71">
        <v>20</v>
      </c>
      <c r="V17" s="71"/>
      <c r="W17" s="71">
        <v>1.84</v>
      </c>
      <c r="X17" s="71"/>
      <c r="Y17" s="71"/>
      <c r="Z17" s="71"/>
      <c r="AA17" s="89"/>
      <c r="AB17" s="89"/>
      <c r="AC17" s="87"/>
      <c r="AD17" s="88"/>
      <c r="AE17" s="87"/>
      <c r="AG17" s="86">
        <f>(E17*E34+I17*I34+K17*K34+S17*S34+U17*U34+W17*W34+Q17*Q34+M17*M34)/1000</f>
        <v>43.228879999999997</v>
      </c>
    </row>
    <row r="18" spans="1:33" ht="15" hidden="1" customHeight="1" x14ac:dyDescent="0.25">
      <c r="A18" s="85"/>
      <c r="B18" s="92"/>
      <c r="C18" s="94"/>
      <c r="D18" s="93"/>
      <c r="E18" s="74"/>
      <c r="F18" s="73"/>
      <c r="G18" s="73"/>
      <c r="H18" s="71"/>
      <c r="I18" s="71"/>
      <c r="J18" s="71"/>
      <c r="K18" s="71"/>
      <c r="L18" s="71"/>
      <c r="M18" s="71"/>
      <c r="N18" s="72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97"/>
      <c r="AB18" s="97"/>
      <c r="AC18" s="96"/>
      <c r="AD18" s="95"/>
      <c r="AE18" s="87"/>
      <c r="AG18" s="86">
        <f>H18*H34/1000</f>
        <v>0</v>
      </c>
    </row>
    <row r="19" spans="1:33" ht="17.25" customHeight="1" x14ac:dyDescent="0.25">
      <c r="A19" s="85"/>
      <c r="B19" s="92"/>
      <c r="C19" s="94" t="s">
        <v>12</v>
      </c>
      <c r="D19" s="93">
        <v>186.05</v>
      </c>
      <c r="E19" s="74"/>
      <c r="F19" s="73">
        <v>186.05</v>
      </c>
      <c r="G19" s="73"/>
      <c r="H19" s="71"/>
      <c r="I19" s="71"/>
      <c r="J19" s="71"/>
      <c r="K19" s="71"/>
      <c r="L19" s="71"/>
      <c r="M19" s="71"/>
      <c r="N19" s="72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89"/>
      <c r="AB19" s="89"/>
      <c r="AC19" s="87"/>
      <c r="AD19" s="88"/>
      <c r="AE19" s="87"/>
      <c r="AG19" s="86">
        <f>F19*F34/1000</f>
        <v>13.953749999999999</v>
      </c>
    </row>
    <row r="20" spans="1:33" ht="14.25" customHeight="1" x14ac:dyDescent="0.25">
      <c r="A20" s="85"/>
      <c r="B20" s="92"/>
      <c r="C20" s="94" t="s">
        <v>11</v>
      </c>
      <c r="D20" s="93">
        <v>38</v>
      </c>
      <c r="E20" s="74"/>
      <c r="F20" s="73"/>
      <c r="G20" s="73"/>
      <c r="H20" s="71"/>
      <c r="I20" s="71"/>
      <c r="J20" s="71"/>
      <c r="K20" s="71"/>
      <c r="L20" s="71">
        <v>38.369999999999997</v>
      </c>
      <c r="M20" s="71"/>
      <c r="N20" s="72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89"/>
      <c r="AB20" s="89"/>
      <c r="AC20" s="87"/>
      <c r="AD20" s="88"/>
      <c r="AE20" s="87"/>
      <c r="AG20" s="86">
        <f>L20*L34/1000</f>
        <v>2.8010099999999998</v>
      </c>
    </row>
    <row r="21" spans="1:33" ht="13.5" customHeight="1" x14ac:dyDescent="0.25">
      <c r="A21" s="85"/>
      <c r="B21" s="92"/>
      <c r="C21" s="91" t="s">
        <v>10</v>
      </c>
      <c r="D21" s="90">
        <v>50</v>
      </c>
      <c r="E21" s="74"/>
      <c r="F21" s="73"/>
      <c r="G21" s="73"/>
      <c r="H21" s="71"/>
      <c r="I21" s="71"/>
      <c r="J21" s="71"/>
      <c r="K21" s="71"/>
      <c r="L21" s="71"/>
      <c r="M21" s="71">
        <v>50.14</v>
      </c>
      <c r="N21" s="72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89"/>
      <c r="AB21" s="89"/>
      <c r="AC21" s="87"/>
      <c r="AD21" s="88"/>
      <c r="AE21" s="87"/>
      <c r="AG21" s="86">
        <f>M21*M34/1000</f>
        <v>4.0111999999999997</v>
      </c>
    </row>
    <row r="22" spans="1:33" ht="13.5" customHeight="1" thickBot="1" x14ac:dyDescent="0.3">
      <c r="A22" s="85"/>
      <c r="B22" s="84"/>
      <c r="C22" s="83"/>
      <c r="D22" s="82"/>
      <c r="E22" s="43"/>
      <c r="F22" s="42"/>
      <c r="G22" s="42"/>
      <c r="H22" s="40"/>
      <c r="I22" s="40"/>
      <c r="J22" s="40"/>
      <c r="K22" s="40"/>
      <c r="L22" s="40"/>
      <c r="M22" s="40"/>
      <c r="N22" s="41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81"/>
      <c r="AB22" s="81"/>
      <c r="AC22" s="79"/>
      <c r="AD22" s="80"/>
      <c r="AE22" s="79"/>
    </row>
    <row r="23" spans="1:33" ht="15.75" hidden="1" customHeight="1" x14ac:dyDescent="0.25">
      <c r="A23" s="54"/>
      <c r="B23" s="53" t="s">
        <v>9</v>
      </c>
      <c r="C23" s="78"/>
      <c r="D23" s="77"/>
      <c r="E23" s="64"/>
      <c r="F23" s="63"/>
      <c r="G23" s="63"/>
      <c r="H23" s="61"/>
      <c r="I23" s="61"/>
      <c r="J23" s="61"/>
      <c r="K23" s="61"/>
      <c r="L23" s="61"/>
      <c r="M23" s="61"/>
      <c r="N23" s="62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3" ht="13.5" hidden="1" customHeight="1" x14ac:dyDescent="0.25">
      <c r="A24" s="54"/>
      <c r="B24" s="76"/>
      <c r="C24" s="66"/>
      <c r="D24" s="75"/>
      <c r="E24" s="74"/>
      <c r="F24" s="73"/>
      <c r="G24" s="73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spans="1:33" ht="17.25" hidden="1" customHeight="1" x14ac:dyDescent="0.25">
      <c r="A25" s="54"/>
      <c r="B25" s="46"/>
      <c r="C25" s="45"/>
      <c r="D25" s="44"/>
      <c r="E25" s="43"/>
      <c r="F25" s="42"/>
      <c r="G25" s="42"/>
      <c r="H25" s="40"/>
      <c r="I25" s="40"/>
      <c r="J25" s="40"/>
      <c r="K25" s="40"/>
      <c r="L25" s="40"/>
      <c r="M25" s="40"/>
      <c r="N25" s="41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3" ht="25.5" hidden="1" customHeight="1" x14ac:dyDescent="0.25">
      <c r="A26" s="54"/>
      <c r="B26" s="70" t="s">
        <v>8</v>
      </c>
      <c r="C26" s="69"/>
      <c r="D26" s="51"/>
      <c r="E26" s="50"/>
      <c r="F26" s="49"/>
      <c r="G26" s="49"/>
      <c r="H26" s="48"/>
      <c r="I26" s="48"/>
      <c r="J26" s="48"/>
      <c r="K26" s="48"/>
      <c r="L26" s="48"/>
      <c r="M26" s="48"/>
      <c r="N26" s="32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3" ht="13.8" hidden="1" thickBot="1" x14ac:dyDescent="0.3">
      <c r="A27" s="54"/>
      <c r="B27" s="67"/>
      <c r="C27" s="68"/>
      <c r="D27" s="65"/>
      <c r="E27" s="64"/>
      <c r="F27" s="63"/>
      <c r="G27" s="63"/>
      <c r="H27" s="61"/>
      <c r="I27" s="61"/>
      <c r="J27" s="61"/>
      <c r="K27" s="61"/>
      <c r="L27" s="61"/>
      <c r="M27" s="61"/>
      <c r="N27" s="62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3" ht="13.8" hidden="1" thickBot="1" x14ac:dyDescent="0.3">
      <c r="A28" s="54"/>
      <c r="B28" s="67"/>
      <c r="C28" s="66"/>
      <c r="D28" s="65"/>
      <c r="E28" s="64"/>
      <c r="F28" s="63"/>
      <c r="G28" s="63"/>
      <c r="H28" s="61"/>
      <c r="I28" s="61"/>
      <c r="J28" s="61"/>
      <c r="K28" s="61"/>
      <c r="L28" s="61"/>
      <c r="M28" s="61"/>
      <c r="N28" s="62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3" ht="13.8" hidden="1" thickBot="1" x14ac:dyDescent="0.3">
      <c r="A29" s="54"/>
      <c r="B29" s="60"/>
      <c r="C29" s="45"/>
      <c r="D29" s="59"/>
      <c r="E29" s="58"/>
      <c r="F29" s="57"/>
      <c r="G29" s="57"/>
      <c r="H29" s="55"/>
      <c r="I29" s="55"/>
      <c r="J29" s="55"/>
      <c r="K29" s="55"/>
      <c r="L29" s="55"/>
      <c r="M29" s="55"/>
      <c r="N29" s="56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</row>
    <row r="30" spans="1:33" ht="27" hidden="1" customHeight="1" x14ac:dyDescent="0.25">
      <c r="A30" s="54"/>
      <c r="B30" s="53" t="s">
        <v>7</v>
      </c>
      <c r="C30" s="52"/>
      <c r="D30" s="51"/>
      <c r="E30" s="50"/>
      <c r="F30" s="49"/>
      <c r="G30" s="49"/>
      <c r="H30" s="48"/>
      <c r="I30" s="48"/>
      <c r="J30" s="48"/>
      <c r="K30" s="48"/>
      <c r="L30" s="48"/>
      <c r="M30" s="48"/>
      <c r="N30" s="32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3" ht="28.5" hidden="1" customHeight="1" x14ac:dyDescent="0.25">
      <c r="A31" s="47"/>
      <c r="B31" s="46"/>
      <c r="C31" s="45"/>
      <c r="D31" s="44"/>
      <c r="E31" s="43"/>
      <c r="F31" s="42"/>
      <c r="G31" s="42"/>
      <c r="H31" s="40"/>
      <c r="I31" s="40"/>
      <c r="J31" s="40"/>
      <c r="K31" s="40"/>
      <c r="L31" s="40"/>
      <c r="M31" s="40"/>
      <c r="N31" s="41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3" ht="27.75" customHeight="1" x14ac:dyDescent="0.25">
      <c r="A32" s="39" t="s">
        <v>6</v>
      </c>
      <c r="B32" s="38"/>
      <c r="C32" s="37"/>
      <c r="D32" s="36"/>
      <c r="E32" s="35">
        <f>SUM(E9:E31)</f>
        <v>11.63</v>
      </c>
      <c r="F32" s="35">
        <f>SUM(F9:F31)</f>
        <v>186.05</v>
      </c>
      <c r="G32" s="35">
        <f>SUM(G9:G31)</f>
        <v>5</v>
      </c>
      <c r="H32" s="35">
        <f>SUM(H9:H31)</f>
        <v>23.26</v>
      </c>
      <c r="I32" s="34">
        <f>SUM(I9:I31)</f>
        <v>3.1</v>
      </c>
      <c r="J32" s="34">
        <f>SUM(J9:J31)</f>
        <v>0</v>
      </c>
      <c r="K32" s="34">
        <f>SUM(K9:K31)</f>
        <v>16.399999999999999</v>
      </c>
      <c r="L32" s="34">
        <f>SUM(L9:L31)</f>
        <v>38.369999999999997</v>
      </c>
      <c r="M32" s="34">
        <f>SUM(M9:M31)</f>
        <v>58.14</v>
      </c>
      <c r="N32" s="33">
        <f>SUM(N9:N31)</f>
        <v>0</v>
      </c>
      <c r="O32" s="34">
        <f>SUM(O9:O31)</f>
        <v>0</v>
      </c>
      <c r="P32" s="34">
        <f>SUM(P9:P31)</f>
        <v>30.02</v>
      </c>
      <c r="Q32" s="34">
        <f>SUM(Q9:Q31)</f>
        <v>4</v>
      </c>
      <c r="R32" s="34">
        <f>SUM(R9:R31)</f>
        <v>0</v>
      </c>
      <c r="S32" s="34">
        <f>SUM(S9:S31)</f>
        <v>60</v>
      </c>
      <c r="T32" s="33">
        <f>SUM(T9:T31)</f>
        <v>15</v>
      </c>
      <c r="U32" s="34">
        <f>SUM(U9:U31)</f>
        <v>42</v>
      </c>
      <c r="V32" s="34">
        <f>SUM(V9:V31)</f>
        <v>0</v>
      </c>
      <c r="W32" s="34">
        <f>SUM(W9:W31)</f>
        <v>1.84</v>
      </c>
      <c r="X32" s="34">
        <f>SUM(X9:X31)</f>
        <v>115</v>
      </c>
      <c r="Y32" s="34">
        <f>SUM(Y9:Y31)</f>
        <v>50</v>
      </c>
      <c r="Z32" s="33">
        <f>SUM(Z9:Z31)</f>
        <v>0</v>
      </c>
      <c r="AA32" s="33">
        <f>SUM(AA9:AA31)</f>
        <v>0</v>
      </c>
      <c r="AB32" s="33">
        <f>SUM(AB9:AB31)</f>
        <v>0</v>
      </c>
      <c r="AC32" s="33">
        <f>SUM(AC9:AC31)</f>
        <v>16.739999999999998</v>
      </c>
      <c r="AD32" s="32"/>
      <c r="AE32" s="31">
        <f>SUM(AE9:AE31)</f>
        <v>0</v>
      </c>
    </row>
    <row r="33" spans="1:31" ht="29.25" customHeight="1" x14ac:dyDescent="0.25">
      <c r="A33" s="30" t="s">
        <v>5</v>
      </c>
      <c r="B33" s="29"/>
      <c r="C33" s="28"/>
      <c r="D33" s="22"/>
      <c r="E33" s="27">
        <f>ROUND(E32/1000*A1,3)</f>
        <v>0.5</v>
      </c>
      <c r="F33" s="27">
        <f>F32*A1/1000</f>
        <v>8.0001500000000014</v>
      </c>
      <c r="G33" s="27">
        <f>G32*A1/1000</f>
        <v>0.215</v>
      </c>
      <c r="H33" s="27">
        <f>H32*A1/1000</f>
        <v>1.0001800000000001</v>
      </c>
      <c r="I33" s="27">
        <f>ROUND(I32/1000*A1,3)</f>
        <v>0.13300000000000001</v>
      </c>
      <c r="J33" s="27">
        <f>ROUND(J32/1000*A1,3)</f>
        <v>0</v>
      </c>
      <c r="K33" s="27">
        <f>ROUND(K32/1000*A1,3)</f>
        <v>0.70499999999999996</v>
      </c>
      <c r="L33" s="27">
        <f>L32/1000*A1</f>
        <v>1.6499099999999998</v>
      </c>
      <c r="M33" s="27">
        <f>ROUND(M32/1000*A1,3)</f>
        <v>2.5</v>
      </c>
      <c r="N33" s="27">
        <f>ROUND(N32/1000*A1,3)</f>
        <v>0</v>
      </c>
      <c r="O33" s="27">
        <f>ROUND(O32/1000*A1,3)</f>
        <v>0</v>
      </c>
      <c r="P33" s="27">
        <f>ROUND(P32/1000*A1,3)</f>
        <v>1.2909999999999999</v>
      </c>
      <c r="Q33" s="27">
        <f>ROUND(Q32/1000*A1,3)</f>
        <v>0.17199999999999999</v>
      </c>
      <c r="R33" s="27">
        <f>ROUND(R32/1000*A1,3)</f>
        <v>0</v>
      </c>
      <c r="S33" s="27">
        <f>ROUND(S32/1000*A1,3)</f>
        <v>2.58</v>
      </c>
      <c r="T33" s="27">
        <f>ROUND(T32/1000*A1,3)</f>
        <v>0.64500000000000002</v>
      </c>
      <c r="U33" s="27">
        <f>ROUND(U32/1000*A1,3)</f>
        <v>1.806</v>
      </c>
      <c r="V33" s="27">
        <f>ROUND(V32/1000*A1,3)</f>
        <v>0</v>
      </c>
      <c r="W33" s="27">
        <f>ROUND(W32/1000*A1,3)</f>
        <v>7.9000000000000001E-2</v>
      </c>
      <c r="X33" s="27">
        <f>ROUND(X32/1000*A1,3)</f>
        <v>4.9450000000000003</v>
      </c>
      <c r="Y33" s="27">
        <f>ROUND(Y32/1000*A1,3)</f>
        <v>2.15</v>
      </c>
      <c r="Z33" s="27">
        <f>ROUND(Z32/1000*A1,3)</f>
        <v>0</v>
      </c>
      <c r="AA33" s="27">
        <f>AA32/1000*A1</f>
        <v>0</v>
      </c>
      <c r="AB33" s="27">
        <f>AB32/1000*B1</f>
        <v>0</v>
      </c>
      <c r="AC33" s="27">
        <f>AC32*A1/1000</f>
        <v>0.7198199999999999</v>
      </c>
      <c r="AD33" s="26"/>
      <c r="AE33" s="26">
        <f>ROUND(AE32/1000*A1,3)</f>
        <v>0</v>
      </c>
    </row>
    <row r="34" spans="1:31" ht="13.8" x14ac:dyDescent="0.25">
      <c r="A34" s="25" t="s">
        <v>4</v>
      </c>
      <c r="B34" s="24"/>
      <c r="C34" s="23"/>
      <c r="D34" s="22"/>
      <c r="E34" s="21">
        <v>84</v>
      </c>
      <c r="F34" s="21">
        <v>75</v>
      </c>
      <c r="G34" s="21">
        <v>105</v>
      </c>
      <c r="H34" s="21">
        <v>360</v>
      </c>
      <c r="I34" s="21">
        <v>30</v>
      </c>
      <c r="J34" s="21">
        <v>82</v>
      </c>
      <c r="K34" s="21">
        <v>1060</v>
      </c>
      <c r="L34" s="21">
        <v>73</v>
      </c>
      <c r="M34" s="21">
        <v>80</v>
      </c>
      <c r="N34" s="21">
        <v>122</v>
      </c>
      <c r="O34" s="21">
        <v>40</v>
      </c>
      <c r="P34" s="21">
        <v>45</v>
      </c>
      <c r="Q34" s="21">
        <v>102.12</v>
      </c>
      <c r="R34" s="21">
        <v>300</v>
      </c>
      <c r="S34" s="21">
        <v>600</v>
      </c>
      <c r="T34" s="21">
        <v>40</v>
      </c>
      <c r="U34" s="21">
        <v>42</v>
      </c>
      <c r="V34" s="21">
        <v>40</v>
      </c>
      <c r="W34" s="21">
        <v>44</v>
      </c>
      <c r="X34" s="21">
        <v>45</v>
      </c>
      <c r="Y34" s="21">
        <v>69</v>
      </c>
      <c r="Z34" s="21">
        <v>65</v>
      </c>
      <c r="AA34" s="21">
        <v>580</v>
      </c>
      <c r="AB34" s="21">
        <v>326</v>
      </c>
      <c r="AC34" s="21">
        <v>190</v>
      </c>
      <c r="AD34" s="20"/>
      <c r="AE34" s="20">
        <v>182</v>
      </c>
    </row>
    <row r="35" spans="1:31" ht="20.25" customHeight="1" thickBot="1" x14ac:dyDescent="0.3">
      <c r="A35" s="19" t="s">
        <v>3</v>
      </c>
      <c r="B35" s="19"/>
      <c r="C35" s="19"/>
      <c r="D35" s="18"/>
      <c r="E35" s="17">
        <f>E34*E33</f>
        <v>42</v>
      </c>
      <c r="F35" s="17">
        <f>F34*F33</f>
        <v>600.01125000000013</v>
      </c>
      <c r="G35" s="17">
        <f>G34*G33</f>
        <v>22.574999999999999</v>
      </c>
      <c r="H35" s="17">
        <f>H34*H33</f>
        <v>360.06480000000005</v>
      </c>
      <c r="I35" s="17">
        <f>I34*I33</f>
        <v>3.99</v>
      </c>
      <c r="J35" s="17">
        <f>J34*J33</f>
        <v>0</v>
      </c>
      <c r="K35" s="17">
        <f>K34*K33</f>
        <v>747.3</v>
      </c>
      <c r="L35" s="17">
        <f>L34*L33</f>
        <v>120.44342999999998</v>
      </c>
      <c r="M35" s="17">
        <f>M34*M33</f>
        <v>200</v>
      </c>
      <c r="N35" s="17">
        <f>N34*N33</f>
        <v>0</v>
      </c>
      <c r="O35" s="17">
        <f>O34*O33</f>
        <v>0</v>
      </c>
      <c r="P35" s="17">
        <f>P34*P33</f>
        <v>58.094999999999999</v>
      </c>
      <c r="Q35" s="17">
        <f>Q34*Q33</f>
        <v>17.564640000000001</v>
      </c>
      <c r="R35" s="17">
        <f>R34*R33</f>
        <v>0</v>
      </c>
      <c r="S35" s="17">
        <f>S34*S33</f>
        <v>1548</v>
      </c>
      <c r="T35" s="17">
        <f>T34*T33</f>
        <v>25.8</v>
      </c>
      <c r="U35" s="17">
        <f>U34*U33</f>
        <v>75.852000000000004</v>
      </c>
      <c r="V35" s="17">
        <f>V34*V33</f>
        <v>0</v>
      </c>
      <c r="W35" s="17">
        <f>W34*W33</f>
        <v>3.476</v>
      </c>
      <c r="X35" s="17">
        <f>X34*X33</f>
        <v>222.52500000000001</v>
      </c>
      <c r="Y35" s="17">
        <f>Y34*Y33</f>
        <v>148.35</v>
      </c>
      <c r="Z35" s="17">
        <f>Z34*Z33</f>
        <v>0</v>
      </c>
      <c r="AA35" s="17">
        <f>AA34*AA33</f>
        <v>0</v>
      </c>
      <c r="AB35" s="17">
        <f>AB34*AB33</f>
        <v>0</v>
      </c>
      <c r="AC35" s="17">
        <f>AC34*AC33</f>
        <v>136.76579999999998</v>
      </c>
      <c r="AD35" s="16"/>
      <c r="AE35" s="16">
        <f>AE34*AE33</f>
        <v>0</v>
      </c>
    </row>
    <row r="36" spans="1:31" ht="13.8" thickBot="1" x14ac:dyDescent="0.3">
      <c r="B36" s="6"/>
      <c r="C36" s="6"/>
      <c r="D36" s="1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3.8" thickBot="1" x14ac:dyDescent="0.3">
      <c r="B37" s="14"/>
      <c r="C37" s="14"/>
      <c r="D37" s="14"/>
      <c r="E37" s="5"/>
      <c r="F37" s="5"/>
      <c r="G37" s="5"/>
      <c r="H37" s="5"/>
      <c r="I37" s="5"/>
      <c r="J37" s="5"/>
      <c r="K37" s="5"/>
      <c r="L37" s="5"/>
      <c r="M37" s="4" t="s">
        <v>2</v>
      </c>
      <c r="N37" s="4"/>
      <c r="O37" s="4"/>
      <c r="P37" s="4"/>
      <c r="Q37" s="4"/>
      <c r="R37" s="4"/>
      <c r="S37" s="4"/>
      <c r="T37" s="4"/>
      <c r="U37" s="4"/>
      <c r="V37" s="4"/>
      <c r="W37" s="13">
        <f>SUM(E35:AE35)</f>
        <v>4332.8129200000003</v>
      </c>
      <c r="X37" s="12"/>
      <c r="Y37" s="11"/>
      <c r="Z37" s="5"/>
      <c r="AA37" s="5"/>
      <c r="AB37" s="5"/>
      <c r="AC37" s="5"/>
      <c r="AD37" s="5"/>
      <c r="AE37" s="5"/>
    </row>
    <row r="38" spans="1:31" ht="13.8" thickBot="1" x14ac:dyDescent="0.3">
      <c r="B38" s="14"/>
      <c r="C38" s="14"/>
      <c r="D38" s="14"/>
      <c r="E38" s="5"/>
      <c r="F38" s="5"/>
      <c r="G38" s="5"/>
      <c r="H38" s="5"/>
      <c r="I38" s="5"/>
      <c r="J38" s="5"/>
      <c r="K38" s="5"/>
      <c r="L38" s="5"/>
      <c r="M38" s="4" t="s">
        <v>1</v>
      </c>
      <c r="N38" s="4"/>
      <c r="O38" s="4"/>
      <c r="P38" s="4"/>
      <c r="Q38" s="4"/>
      <c r="R38" s="4"/>
      <c r="S38" s="4"/>
      <c r="T38" s="4"/>
      <c r="U38" s="4"/>
      <c r="V38" s="4"/>
      <c r="W38" s="13">
        <f>SUM(E35:AE35)</f>
        <v>4332.8129200000003</v>
      </c>
      <c r="X38" s="12"/>
      <c r="Y38" s="11"/>
      <c r="Z38" s="5"/>
      <c r="AA38" s="5"/>
      <c r="AB38" s="5"/>
      <c r="AC38" s="5"/>
      <c r="AD38" s="5"/>
      <c r="AE38" s="5"/>
    </row>
    <row r="39" spans="1:31" ht="13.8" thickBot="1" x14ac:dyDescent="0.3">
      <c r="B39" s="14"/>
      <c r="C39" s="14"/>
      <c r="D39" s="14"/>
      <c r="E39" s="5"/>
      <c r="F39" s="5"/>
      <c r="G39" s="5"/>
      <c r="H39" s="5"/>
      <c r="I39" s="5"/>
      <c r="J39" s="5"/>
      <c r="K39" s="5"/>
      <c r="L39" s="5"/>
      <c r="M39" s="4" t="s">
        <v>0</v>
      </c>
      <c r="N39" s="4"/>
      <c r="O39" s="4"/>
      <c r="P39" s="4"/>
      <c r="Q39" s="4"/>
      <c r="R39" s="4"/>
      <c r="S39" s="4"/>
      <c r="T39" s="4"/>
      <c r="U39" s="4"/>
      <c r="V39" s="4"/>
      <c r="W39" s="13">
        <f>W38/A1</f>
        <v>100.7630911627907</v>
      </c>
      <c r="X39" s="12"/>
      <c r="Y39" s="11"/>
      <c r="Z39" s="5"/>
      <c r="AA39" s="5"/>
      <c r="AB39" s="5"/>
      <c r="AC39" s="5"/>
      <c r="AD39" s="5"/>
      <c r="AE39" s="5"/>
    </row>
    <row r="40" spans="1:31" x14ac:dyDescent="0.25">
      <c r="B40" s="7"/>
      <c r="C40" s="6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x14ac:dyDescent="0.25">
      <c r="B41" s="7"/>
      <c r="C41" s="6"/>
      <c r="D41" s="6"/>
      <c r="E41" s="9"/>
      <c r="F41" s="9"/>
      <c r="G41" s="9"/>
      <c r="H41" s="9"/>
      <c r="I41" s="9"/>
      <c r="J41" s="9"/>
      <c r="K41" s="9"/>
      <c r="L41" s="9"/>
      <c r="M41" s="9"/>
      <c r="N41" s="8"/>
      <c r="O41" s="10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8"/>
      <c r="AB41" s="8"/>
      <c r="AC41" s="8"/>
      <c r="AD41" s="8"/>
      <c r="AE41" s="8"/>
    </row>
    <row r="42" spans="1:31" x14ac:dyDescent="0.25">
      <c r="B42" s="7"/>
      <c r="C42" s="6"/>
      <c r="D42" s="6"/>
      <c r="E42" s="5"/>
      <c r="F42" s="5"/>
      <c r="G42" s="5"/>
      <c r="H42" s="5"/>
      <c r="I42" s="5"/>
      <c r="J42" s="5"/>
      <c r="K42" s="5"/>
      <c r="L42" s="5"/>
      <c r="M42" s="4"/>
      <c r="N42" s="4"/>
      <c r="O42" s="4"/>
      <c r="P42" s="4"/>
      <c r="Q42" s="4"/>
      <c r="R42" s="4"/>
      <c r="S42" s="4"/>
      <c r="T42" s="4"/>
      <c r="U42" s="4"/>
      <c r="V42" s="4"/>
      <c r="W42" s="3"/>
      <c r="X42" s="3"/>
      <c r="Y42" s="3"/>
      <c r="Z42" s="5"/>
      <c r="AA42" s="5"/>
      <c r="AB42" s="5"/>
      <c r="AC42" s="5"/>
      <c r="AD42" s="5"/>
      <c r="AE42" s="5"/>
    </row>
    <row r="43" spans="1:31" x14ac:dyDescent="0.25">
      <c r="M43" s="4"/>
      <c r="N43" s="4"/>
      <c r="O43" s="4"/>
      <c r="P43" s="4"/>
      <c r="Q43" s="4"/>
      <c r="R43" s="4"/>
      <c r="S43" s="4"/>
      <c r="T43" s="4"/>
      <c r="U43" s="4"/>
      <c r="V43" s="4"/>
      <c r="W43" s="3"/>
      <c r="X43" s="3"/>
      <c r="Y43" s="3"/>
    </row>
  </sheetData>
  <mergeCells count="50">
    <mergeCell ref="M42:V42"/>
    <mergeCell ref="W42:Y42"/>
    <mergeCell ref="M43:V43"/>
    <mergeCell ref="W43:Y43"/>
    <mergeCell ref="W37:Y37"/>
    <mergeCell ref="M38:V38"/>
    <mergeCell ref="W38:Y38"/>
    <mergeCell ref="M39:V39"/>
    <mergeCell ref="W39:Y39"/>
    <mergeCell ref="E41:M41"/>
    <mergeCell ref="P41:Z41"/>
    <mergeCell ref="B26:B29"/>
    <mergeCell ref="B30:B31"/>
    <mergeCell ref="A32:C32"/>
    <mergeCell ref="A33:C33"/>
    <mergeCell ref="A34:C34"/>
    <mergeCell ref="M37:V37"/>
    <mergeCell ref="E6:E7"/>
    <mergeCell ref="G6:G7"/>
    <mergeCell ref="H6:H7"/>
    <mergeCell ref="I6:I7"/>
    <mergeCell ref="J6:J7"/>
    <mergeCell ref="K6:K7"/>
    <mergeCell ref="A35:C35"/>
    <mergeCell ref="Y6:Y7"/>
    <mergeCell ref="Z6:Z7"/>
    <mergeCell ref="AA6:AA7"/>
    <mergeCell ref="AC6:AC7"/>
    <mergeCell ref="Q6:Q7"/>
    <mergeCell ref="R6:R7"/>
    <mergeCell ref="A5:C7"/>
    <mergeCell ref="D5:D7"/>
    <mergeCell ref="E5:AE5"/>
    <mergeCell ref="V6:V7"/>
    <mergeCell ref="W6:W7"/>
    <mergeCell ref="X6:X7"/>
    <mergeCell ref="M6:M7"/>
    <mergeCell ref="N6:N7"/>
    <mergeCell ref="O6:O7"/>
    <mergeCell ref="P6:P7"/>
    <mergeCell ref="L6:L7"/>
    <mergeCell ref="AE6:AE7"/>
    <mergeCell ref="A8:A31"/>
    <mergeCell ref="E8:AE8"/>
    <mergeCell ref="B9:B13"/>
    <mergeCell ref="B14:B22"/>
    <mergeCell ref="B23:B25"/>
    <mergeCell ref="S6:S7"/>
    <mergeCell ref="T6:T7"/>
    <mergeCell ref="U6:U7"/>
  </mergeCells>
  <pageMargins left="0.75" right="0.75" top="1" bottom="1" header="0.5" footer="0.5"/>
  <pageSetup paperSize="9" scale="66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05.12.24(4) 1-4 кл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2024-12-10T17:00:38Z</dcterms:created>
  <dcterms:modified xsi:type="dcterms:W3CDTF">2024-12-10T17:00:49Z</dcterms:modified>
</cp:coreProperties>
</file>