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3.12.24 (10) 1-4 кл " sheetId="1" r:id="rId1"/>
  </sheets>
  <calcPr calcId="145621"/>
</workbook>
</file>

<file path=xl/calcChain.xml><?xml version="1.0" encoding="utf-8"?>
<calcChain xmlns="http://schemas.openxmlformats.org/spreadsheetml/2006/main">
  <c r="AI13" i="1" l="1"/>
  <c r="AI15" i="1"/>
  <c r="AI16" i="1"/>
  <c r="AI17" i="1"/>
  <c r="AI19" i="1"/>
  <c r="AI20" i="1"/>
  <c r="AI21" i="1"/>
  <c r="E32" i="1"/>
  <c r="F32" i="1"/>
  <c r="G32" i="1"/>
  <c r="G33" i="1" s="1"/>
  <c r="G35" i="1" s="1"/>
  <c r="H32" i="1"/>
  <c r="I32" i="1"/>
  <c r="J32" i="1"/>
  <c r="K32" i="1"/>
  <c r="K33" i="1" s="1"/>
  <c r="K35" i="1" s="1"/>
  <c r="L32" i="1"/>
  <c r="M32" i="1"/>
  <c r="N32" i="1"/>
  <c r="O32" i="1"/>
  <c r="O33" i="1" s="1"/>
  <c r="O35" i="1" s="1"/>
  <c r="P32" i="1"/>
  <c r="Q32" i="1"/>
  <c r="R32" i="1"/>
  <c r="S32" i="1"/>
  <c r="S33" i="1" s="1"/>
  <c r="S35" i="1" s="1"/>
  <c r="T32" i="1"/>
  <c r="U32" i="1"/>
  <c r="V32" i="1"/>
  <c r="W32" i="1"/>
  <c r="W33" i="1" s="1"/>
  <c r="W35" i="1" s="1"/>
  <c r="X32" i="1"/>
  <c r="Y32" i="1"/>
  <c r="Z32" i="1"/>
  <c r="AA32" i="1"/>
  <c r="AA33" i="1" s="1"/>
  <c r="AA35" i="1" s="1"/>
  <c r="AB32" i="1"/>
  <c r="AC32" i="1"/>
  <c r="AD32" i="1"/>
  <c r="AE32" i="1"/>
  <c r="AE33" i="1" s="1"/>
  <c r="AE35" i="1" s="1"/>
  <c r="AF32" i="1"/>
  <c r="AG32" i="1"/>
  <c r="E33" i="1"/>
  <c r="F33" i="1"/>
  <c r="F35" i="1" s="1"/>
  <c r="H33" i="1"/>
  <c r="I33" i="1"/>
  <c r="J33" i="1"/>
  <c r="J35" i="1" s="1"/>
  <c r="L33" i="1"/>
  <c r="M33" i="1"/>
  <c r="N33" i="1"/>
  <c r="N35" i="1" s="1"/>
  <c r="P33" i="1"/>
  <c r="Q33" i="1"/>
  <c r="R33" i="1"/>
  <c r="R35" i="1" s="1"/>
  <c r="T33" i="1"/>
  <c r="U33" i="1"/>
  <c r="V33" i="1"/>
  <c r="V35" i="1" s="1"/>
  <c r="X33" i="1"/>
  <c r="Y33" i="1"/>
  <c r="Z33" i="1"/>
  <c r="Z35" i="1" s="1"/>
  <c r="AB33" i="1"/>
  <c r="AC33" i="1"/>
  <c r="AD33" i="1"/>
  <c r="AD35" i="1" s="1"/>
  <c r="AF33" i="1"/>
  <c r="AG33" i="1"/>
  <c r="E35" i="1"/>
  <c r="Y37" i="1" s="1"/>
  <c r="H35" i="1"/>
  <c r="I35" i="1"/>
  <c r="L35" i="1"/>
  <c r="M35" i="1"/>
  <c r="P35" i="1"/>
  <c r="Q35" i="1"/>
  <c r="T35" i="1"/>
  <c r="U35" i="1"/>
  <c r="X35" i="1"/>
  <c r="Y35" i="1"/>
  <c r="AB35" i="1"/>
  <c r="AC35" i="1"/>
  <c r="AF35" i="1"/>
  <c r="AG35" i="1"/>
  <c r="Y38" i="1" l="1"/>
  <c r="Y39" i="1" s="1"/>
</calcChain>
</file>

<file path=xl/sharedStrings.xml><?xml version="1.0" encoding="utf-8"?>
<sst xmlns="http://schemas.openxmlformats.org/spreadsheetml/2006/main" count="53" uniqueCount="51">
  <si>
    <t>Стоимость на одного довольствующегося, руб</t>
  </si>
  <si>
    <t>Стоимость на всех довольствующихся, без безвозмездных продуктов руб</t>
  </si>
  <si>
    <t>Стоимость на всех довольствующихся, руб</t>
  </si>
  <si>
    <t>Итого на сумму, руб</t>
  </si>
  <si>
    <t>Цена продуктов питания за единицу, руб.</t>
  </si>
  <si>
    <t>Итого к выдаче количество продуктов питания  на всех довольствующихся, килограмм</t>
  </si>
  <si>
    <t>Итого к выдаче количество продуктов питания  на 1 довольствующегося, грамм</t>
  </si>
  <si>
    <t>2-й ужин</t>
  </si>
  <si>
    <t>ужин</t>
  </si>
  <si>
    <t>полдник</t>
  </si>
  <si>
    <t>Кисель из повидла</t>
  </si>
  <si>
    <t>Хлеб пшеничный</t>
  </si>
  <si>
    <t>Хлеб ржаной</t>
  </si>
  <si>
    <t>Мандарин</t>
  </si>
  <si>
    <t>Голень куриная запеченная</t>
  </si>
  <si>
    <t>Соус красный основной</t>
  </si>
  <si>
    <t>Каша перловая рассыпчатая</t>
  </si>
  <si>
    <t>Щи из свежей капусты с картофелем с мясом говядины п/ф</t>
  </si>
  <si>
    <t>обед</t>
  </si>
  <si>
    <t xml:space="preserve"> завтрак</t>
  </si>
  <si>
    <t>Количество продуктов, подлежащих закладке, грамм</t>
  </si>
  <si>
    <t>яблоко</t>
  </si>
  <si>
    <t>томатная паста</t>
  </si>
  <si>
    <t>минтай</t>
  </si>
  <si>
    <t>мука</t>
  </si>
  <si>
    <t>огурцы соленые</t>
  </si>
  <si>
    <t>рис</t>
  </si>
  <si>
    <t>перловка</t>
  </si>
  <si>
    <t>картофель</t>
  </si>
  <si>
    <t>капуста</t>
  </si>
  <si>
    <t>голень</t>
  </si>
  <si>
    <t>лук</t>
  </si>
  <si>
    <t>сметана</t>
  </si>
  <si>
    <t>чеснок</t>
  </si>
  <si>
    <t>морковь</t>
  </si>
  <si>
    <t>мясо</t>
  </si>
  <si>
    <t>сыр</t>
  </si>
  <si>
    <t>масло растительное</t>
  </si>
  <si>
    <t>крахмал</t>
  </si>
  <si>
    <t>повидло</t>
  </si>
  <si>
    <t>хлеб пшеничный</t>
  </si>
  <si>
    <t>хлеб ржаной</t>
  </si>
  <si>
    <t>масло сливочное</t>
  </si>
  <si>
    <t>сахар</t>
  </si>
  <si>
    <t>мандарин</t>
  </si>
  <si>
    <t>соль</t>
  </si>
  <si>
    <t>геркулес</t>
  </si>
  <si>
    <t>молоко</t>
  </si>
  <si>
    <t>Наименование продуктов питания</t>
  </si>
  <si>
    <t>ВЫХОД ПОРЦИИ, грамм</t>
  </si>
  <si>
    <t>Меню-требование на выдачу продуктов питания на ___40__ довольствующихся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</si>
</sst>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/>
    <xf numFmtId="2" fontId="1" fillId="2" borderId="6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2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3" fillId="2" borderId="9" xfId="0" applyNumberFormat="1" applyFont="1" applyFill="1" applyBorder="1"/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6" xfId="0" applyNumberFormat="1" applyFont="1" applyFill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0" borderId="23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vertical="center" textRotation="90"/>
    </xf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2" fillId="0" borderId="2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vertical="center" textRotation="90"/>
    </xf>
    <xf numFmtId="0" fontId="1" fillId="2" borderId="27" xfId="0" applyNumberFormat="1" applyFont="1" applyFill="1" applyBorder="1"/>
    <xf numFmtId="2" fontId="1" fillId="2" borderId="27" xfId="0" applyNumberFormat="1" applyFont="1" applyFill="1" applyBorder="1"/>
    <xf numFmtId="0" fontId="1" fillId="2" borderId="28" xfId="0" applyNumberFormat="1" applyFont="1" applyFill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textRotation="90"/>
    </xf>
    <xf numFmtId="0" fontId="1" fillId="2" borderId="24" xfId="0" applyNumberFormat="1" applyFont="1" applyFill="1" applyBorder="1"/>
    <xf numFmtId="2" fontId="1" fillId="2" borderId="24" xfId="0" applyNumberFormat="1" applyFont="1" applyFill="1" applyBorder="1"/>
    <xf numFmtId="0" fontId="1" fillId="2" borderId="29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2" fillId="0" borderId="3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0" borderId="25" xfId="0" applyFont="1" applyBorder="1" applyAlignment="1">
      <alignment horizontal="center" vertical="center" textRotation="90"/>
    </xf>
    <xf numFmtId="0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 textRotation="90"/>
    </xf>
    <xf numFmtId="0" fontId="1" fillId="2" borderId="32" xfId="0" applyNumberFormat="1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33" xfId="0" applyFont="1" applyFill="1" applyBorder="1"/>
    <xf numFmtId="0" fontId="1" fillId="2" borderId="7" xfId="0" applyNumberFormat="1" applyFont="1" applyFill="1" applyBorder="1"/>
    <xf numFmtId="0" fontId="1" fillId="2" borderId="34" xfId="0" applyNumberFormat="1" applyFont="1" applyFill="1" applyBorder="1"/>
    <xf numFmtId="0" fontId="2" fillId="0" borderId="35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 vertical="center" textRotation="90"/>
    </xf>
    <xf numFmtId="2" fontId="1" fillId="0" borderId="0" xfId="0" applyNumberFormat="1" applyFont="1"/>
    <xf numFmtId="0" fontId="1" fillId="2" borderId="11" xfId="0" applyNumberFormat="1" applyFont="1" applyFill="1" applyBorder="1"/>
    <xf numFmtId="0" fontId="1" fillId="2" borderId="37" xfId="0" applyNumberFormat="1" applyFont="1" applyFill="1" applyBorder="1"/>
    <xf numFmtId="0" fontId="2" fillId="0" borderId="38" xfId="0" applyFont="1" applyBorder="1" applyAlignment="1">
      <alignment horizontal="center" vertical="center" textRotation="90"/>
    </xf>
    <xf numFmtId="0" fontId="1" fillId="0" borderId="10" xfId="0" applyFont="1" applyFill="1" applyBorder="1"/>
    <xf numFmtId="2" fontId="1" fillId="2" borderId="37" xfId="0" applyNumberFormat="1" applyFont="1" applyFill="1" applyBorder="1"/>
    <xf numFmtId="2" fontId="1" fillId="2" borderId="32" xfId="0" applyNumberFormat="1" applyFont="1" applyFill="1" applyBorder="1"/>
    <xf numFmtId="0" fontId="1" fillId="2" borderId="17" xfId="0" applyNumberFormat="1" applyFont="1" applyFill="1" applyBorder="1"/>
    <xf numFmtId="0" fontId="1" fillId="2" borderId="39" xfId="0" applyNumberFormat="1" applyFont="1" applyFill="1" applyBorder="1"/>
    <xf numFmtId="0" fontId="1" fillId="2" borderId="40" xfId="0" applyNumberFormat="1" applyFont="1" applyFill="1" applyBorder="1"/>
    <xf numFmtId="1" fontId="1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wrapText="1"/>
    </xf>
    <xf numFmtId="0" fontId="1" fillId="2" borderId="42" xfId="0" applyNumberFormat="1" applyFont="1" applyFill="1" applyBorder="1"/>
    <xf numFmtId="0" fontId="1" fillId="2" borderId="43" xfId="0" applyNumberFormat="1" applyFont="1" applyFill="1" applyBorder="1"/>
    <xf numFmtId="0" fontId="1" fillId="2" borderId="44" xfId="0" applyNumberFormat="1" applyFont="1" applyFill="1" applyBorder="1"/>
    <xf numFmtId="1" fontId="1" fillId="0" borderId="16" xfId="0" applyNumberFormat="1" applyFont="1" applyBorder="1" applyAlignment="1">
      <alignment horizontal="center"/>
    </xf>
    <xf numFmtId="0" fontId="2" fillId="0" borderId="45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6" xfId="0" applyNumberFormat="1" applyFont="1" applyFill="1" applyBorder="1" applyAlignment="1">
      <alignment vertical="center"/>
    </xf>
    <xf numFmtId="0" fontId="1" fillId="2" borderId="47" xfId="0" applyNumberFormat="1" applyFont="1" applyFill="1" applyBorder="1" applyAlignment="1">
      <alignment vertical="center"/>
    </xf>
    <xf numFmtId="0" fontId="1" fillId="2" borderId="48" xfId="0" applyNumberFormat="1" applyFont="1" applyFill="1" applyBorder="1" applyAlignment="1">
      <alignment vertical="center"/>
    </xf>
    <xf numFmtId="2" fontId="1" fillId="2" borderId="48" xfId="0" applyNumberFormat="1" applyFont="1" applyFill="1" applyBorder="1" applyAlignment="1">
      <alignment vertical="center"/>
    </xf>
    <xf numFmtId="0" fontId="1" fillId="2" borderId="48" xfId="0" applyNumberFormat="1" applyFont="1" applyFill="1" applyBorder="1"/>
    <xf numFmtId="0" fontId="1" fillId="2" borderId="49" xfId="0" applyNumberFormat="1" applyFont="1" applyFill="1" applyBorder="1"/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wrapText="1"/>
    </xf>
    <xf numFmtId="0" fontId="2" fillId="0" borderId="52" xfId="0" applyFont="1" applyBorder="1" applyAlignment="1">
      <alignment horizontal="center" vertical="center" textRotation="90"/>
    </xf>
    <xf numFmtId="0" fontId="1" fillId="2" borderId="46" xfId="0" applyNumberFormat="1" applyFont="1" applyFill="1" applyBorder="1"/>
    <xf numFmtId="0" fontId="1" fillId="2" borderId="47" xfId="0" applyNumberFormat="1" applyFont="1" applyFill="1" applyBorder="1"/>
    <xf numFmtId="0" fontId="1" fillId="0" borderId="31" xfId="0" applyFont="1" applyBorder="1" applyAlignment="1">
      <alignment wrapText="1"/>
    </xf>
    <xf numFmtId="0" fontId="1" fillId="2" borderId="13" xfId="0" applyNumberFormat="1" applyFont="1" applyFill="1" applyBorder="1"/>
    <xf numFmtId="0" fontId="1" fillId="2" borderId="53" xfId="0" applyNumberFormat="1" applyFont="1" applyFill="1" applyBorder="1"/>
    <xf numFmtId="0" fontId="1" fillId="0" borderId="54" xfId="0" applyFont="1" applyBorder="1" applyAlignment="1">
      <alignment wrapText="1"/>
    </xf>
    <xf numFmtId="0" fontId="2" fillId="0" borderId="47" xfId="0" applyFont="1" applyBorder="1" applyAlignment="1">
      <alignment horizontal="center" vertical="center" textRotation="90"/>
    </xf>
    <xf numFmtId="0" fontId="2" fillId="2" borderId="5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textRotation="90"/>
    </xf>
    <xf numFmtId="0" fontId="1" fillId="2" borderId="56" xfId="0" applyFont="1" applyFill="1" applyBorder="1" applyAlignment="1">
      <alignment horizontal="center" textRotation="90"/>
    </xf>
    <xf numFmtId="0" fontId="1" fillId="2" borderId="27" xfId="0" applyFont="1" applyFill="1" applyBorder="1" applyAlignment="1">
      <alignment horizontal="center" textRotation="90"/>
    </xf>
    <xf numFmtId="0" fontId="1" fillId="2" borderId="28" xfId="0" applyFont="1" applyFill="1" applyBorder="1" applyAlignment="1">
      <alignment horizontal="center" textRotation="90"/>
    </xf>
    <xf numFmtId="0" fontId="4" fillId="0" borderId="39" xfId="0" applyFont="1" applyBorder="1" applyAlignment="1">
      <alignment horizontal="center" textRotation="90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textRotation="90"/>
    </xf>
    <xf numFmtId="0" fontId="1" fillId="2" borderId="58" xfId="0" applyFont="1" applyFill="1" applyBorder="1" applyAlignment="1">
      <alignment horizontal="center" textRotation="90"/>
    </xf>
    <xf numFmtId="0" fontId="1" fillId="2" borderId="59" xfId="0" applyFont="1" applyFill="1" applyBorder="1" applyAlignment="1">
      <alignment horizontal="center" textRotation="90"/>
    </xf>
    <xf numFmtId="0" fontId="4" fillId="0" borderId="60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4" fillId="0" borderId="57" xfId="0" applyFont="1" applyBorder="1" applyAlignment="1">
      <alignment horizontal="center" textRotation="90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4" fontId="5" fillId="0" borderId="0" xfId="0" applyNumberFormat="1" applyFont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topLeftCell="B1" workbookViewId="0">
      <selection activeCell="O34" sqref="O34"/>
    </sheetView>
  </sheetViews>
  <sheetFormatPr defaultColWidth="9.109375" defaultRowHeight="13.2" x14ac:dyDescent="0.25"/>
  <cols>
    <col min="1" max="1" width="4.33203125" style="1" customWidth="1"/>
    <col min="2" max="2" width="3.88671875" style="1" customWidth="1"/>
    <col min="3" max="3" width="42.33203125" style="1" customWidth="1"/>
    <col min="4" max="4" width="7" style="1" customWidth="1"/>
    <col min="5" max="5" width="6.6640625" style="2" hidden="1" customWidth="1"/>
    <col min="6" max="6" width="6.44140625" style="2" hidden="1" customWidth="1"/>
    <col min="7" max="8" width="6.109375" style="2" customWidth="1"/>
    <col min="9" max="9" width="6.88671875" style="2" customWidth="1"/>
    <col min="10" max="10" width="7.44140625" style="2" customWidth="1"/>
    <col min="11" max="11" width="5.6640625" style="2" customWidth="1"/>
    <col min="12" max="12" width="6.44140625" style="2" customWidth="1"/>
    <col min="13" max="13" width="6.33203125" style="2" customWidth="1"/>
    <col min="14" max="14" width="6.44140625" style="2" customWidth="1"/>
    <col min="15" max="16" width="6.6640625" style="2" customWidth="1"/>
    <col min="17" max="17" width="5.88671875" style="2" customWidth="1"/>
    <col min="18" max="18" width="6.88671875" style="2" customWidth="1"/>
    <col min="19" max="21" width="6.109375" style="2" customWidth="1"/>
    <col min="22" max="23" width="6.44140625" style="2" customWidth="1"/>
    <col min="24" max="25" width="7.109375" style="2" customWidth="1"/>
    <col min="26" max="26" width="6.33203125" style="2" customWidth="1"/>
    <col min="27" max="27" width="6.5546875" style="2" customWidth="1"/>
    <col min="28" max="29" width="6.6640625" style="2" hidden="1" customWidth="1"/>
    <col min="30" max="30" width="6.6640625" style="2" customWidth="1"/>
    <col min="31" max="31" width="6.6640625" style="2" hidden="1" customWidth="1"/>
    <col min="32" max="32" width="6.6640625" style="2" customWidth="1"/>
    <col min="33" max="33" width="6.109375" style="2" hidden="1" customWidth="1"/>
    <col min="34" max="34" width="6.5546875" style="2" customWidth="1"/>
    <col min="35" max="37" width="6.5546875" style="1" customWidth="1"/>
    <col min="38" max="16384" width="9.109375" style="1"/>
  </cols>
  <sheetData>
    <row r="1" spans="1:35" x14ac:dyDescent="0.25">
      <c r="A1" s="136">
        <v>40</v>
      </c>
    </row>
    <row r="2" spans="1:35" ht="15.6" x14ac:dyDescent="0.3">
      <c r="C2" s="135">
        <v>45639</v>
      </c>
    </row>
    <row r="4" spans="1:35" ht="3" customHeight="1" thickBot="1" x14ac:dyDescent="0.3"/>
    <row r="5" spans="1:35" ht="13.5" customHeight="1" thickBot="1" x14ac:dyDescent="0.3">
      <c r="A5" s="134" t="s">
        <v>50</v>
      </c>
      <c r="B5" s="133"/>
      <c r="C5" s="132"/>
      <c r="D5" s="131" t="s">
        <v>49</v>
      </c>
      <c r="E5" s="130" t="s">
        <v>48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</row>
    <row r="6" spans="1:35" ht="75" customHeight="1" x14ac:dyDescent="0.25">
      <c r="A6" s="129"/>
      <c r="B6" s="128"/>
      <c r="C6" s="127"/>
      <c r="D6" s="126"/>
      <c r="E6" s="125" t="s">
        <v>47</v>
      </c>
      <c r="F6" s="124" t="s">
        <v>46</v>
      </c>
      <c r="G6" s="124" t="s">
        <v>45</v>
      </c>
      <c r="H6" s="124" t="s">
        <v>44</v>
      </c>
      <c r="I6" s="124" t="s">
        <v>43</v>
      </c>
      <c r="J6" s="124" t="s">
        <v>42</v>
      </c>
      <c r="K6" s="124" t="s">
        <v>41</v>
      </c>
      <c r="L6" s="124" t="s">
        <v>40</v>
      </c>
      <c r="M6" s="124" t="s">
        <v>39</v>
      </c>
      <c r="N6" s="124" t="s">
        <v>21</v>
      </c>
      <c r="O6" s="124" t="s">
        <v>38</v>
      </c>
      <c r="P6" s="124" t="s">
        <v>37</v>
      </c>
      <c r="Q6" s="124" t="s">
        <v>36</v>
      </c>
      <c r="R6" s="124" t="s">
        <v>35</v>
      </c>
      <c r="S6" s="124" t="s">
        <v>34</v>
      </c>
      <c r="T6" s="124" t="s">
        <v>33</v>
      </c>
      <c r="U6" s="124" t="s">
        <v>32</v>
      </c>
      <c r="V6" s="124" t="s">
        <v>31</v>
      </c>
      <c r="W6" s="124" t="s">
        <v>30</v>
      </c>
      <c r="X6" s="124" t="s">
        <v>30</v>
      </c>
      <c r="Y6" s="124" t="s">
        <v>29</v>
      </c>
      <c r="Z6" s="124" t="s">
        <v>28</v>
      </c>
      <c r="AA6" s="124" t="s">
        <v>27</v>
      </c>
      <c r="AB6" s="124" t="s">
        <v>26</v>
      </c>
      <c r="AC6" s="124" t="s">
        <v>25</v>
      </c>
      <c r="AD6" s="124" t="s">
        <v>24</v>
      </c>
      <c r="AE6" s="124" t="s">
        <v>23</v>
      </c>
      <c r="AF6" s="124" t="s">
        <v>22</v>
      </c>
      <c r="AG6" s="123" t="s">
        <v>21</v>
      </c>
    </row>
    <row r="7" spans="1:35" ht="26.25" customHeight="1" thickBot="1" x14ac:dyDescent="0.3">
      <c r="A7" s="122"/>
      <c r="B7" s="121"/>
      <c r="C7" s="120"/>
      <c r="D7" s="119"/>
      <c r="E7" s="118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6"/>
    </row>
    <row r="8" spans="1:35" ht="15" customHeight="1" thickBot="1" x14ac:dyDescent="0.3">
      <c r="A8" s="115" t="s">
        <v>20</v>
      </c>
      <c r="B8" s="114">
        <v>1</v>
      </c>
      <c r="C8" s="113">
        <v>2</v>
      </c>
      <c r="D8" s="112">
        <v>3</v>
      </c>
      <c r="E8" s="111">
        <v>4</v>
      </c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09"/>
    </row>
    <row r="9" spans="1:35" ht="24" hidden="1" customHeight="1" x14ac:dyDescent="0.25">
      <c r="A9" s="47"/>
      <c r="B9" s="108" t="s">
        <v>19</v>
      </c>
      <c r="C9" s="107"/>
      <c r="D9" s="44"/>
      <c r="E9" s="30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62"/>
      <c r="AD9" s="106"/>
      <c r="AE9" s="106"/>
      <c r="AF9" s="106"/>
      <c r="AG9" s="87"/>
    </row>
    <row r="10" spans="1:35" ht="23.25" hidden="1" customHeight="1" x14ac:dyDescent="0.25">
      <c r="A10" s="47"/>
      <c r="B10" s="73"/>
      <c r="C10" s="104"/>
      <c r="D10" s="56"/>
      <c r="E10" s="64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105"/>
      <c r="AE10" s="105"/>
      <c r="AF10" s="105"/>
      <c r="AG10" s="76"/>
    </row>
    <row r="11" spans="1:35" ht="23.25" hidden="1" customHeight="1" x14ac:dyDescent="0.25">
      <c r="A11" s="47"/>
      <c r="B11" s="73"/>
      <c r="C11" s="104"/>
      <c r="D11" s="56"/>
      <c r="E11" s="64"/>
      <c r="F11" s="62"/>
      <c r="G11" s="62"/>
      <c r="H11" s="62"/>
      <c r="I11" s="62"/>
      <c r="J11" s="62"/>
      <c r="K11" s="62"/>
      <c r="L11" s="62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62"/>
      <c r="AD11" s="103"/>
      <c r="AE11" s="103"/>
      <c r="AF11" s="103"/>
      <c r="AG11" s="102"/>
    </row>
    <row r="12" spans="1:35" s="91" customFormat="1" ht="24.75" hidden="1" customHeight="1" x14ac:dyDescent="0.25">
      <c r="A12" s="47"/>
      <c r="B12" s="101"/>
      <c r="C12" s="100"/>
      <c r="D12" s="99"/>
      <c r="E12" s="98"/>
      <c r="F12" s="97"/>
      <c r="G12" s="97"/>
      <c r="H12" s="97"/>
      <c r="I12" s="97"/>
      <c r="J12" s="97"/>
      <c r="K12" s="97"/>
      <c r="L12" s="97"/>
      <c r="M12" s="96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4"/>
      <c r="AE12" s="94"/>
      <c r="AF12" s="94"/>
      <c r="AG12" s="93"/>
      <c r="AH12" s="92"/>
    </row>
    <row r="13" spans="1:35" ht="26.25" customHeight="1" x14ac:dyDescent="0.25">
      <c r="A13" s="73"/>
      <c r="B13" s="90" t="s">
        <v>18</v>
      </c>
      <c r="C13" s="60" t="s">
        <v>17</v>
      </c>
      <c r="D13" s="89">
        <v>250</v>
      </c>
      <c r="E13" s="88"/>
      <c r="F13" s="42"/>
      <c r="G13" s="42">
        <v>1</v>
      </c>
      <c r="H13" s="42"/>
      <c r="I13" s="42"/>
      <c r="J13" s="42">
        <v>2.5</v>
      </c>
      <c r="K13" s="42"/>
      <c r="L13" s="42"/>
      <c r="M13" s="29"/>
      <c r="N13" s="42"/>
      <c r="O13" s="42"/>
      <c r="P13" s="42"/>
      <c r="Q13" s="42"/>
      <c r="R13" s="29">
        <v>10</v>
      </c>
      <c r="S13" s="29">
        <v>15.8</v>
      </c>
      <c r="T13" s="29"/>
      <c r="U13" s="29"/>
      <c r="V13" s="42">
        <v>12</v>
      </c>
      <c r="W13" s="42"/>
      <c r="X13" s="42"/>
      <c r="Y13" s="42">
        <v>62.7</v>
      </c>
      <c r="Z13" s="42">
        <v>40</v>
      </c>
      <c r="AA13" s="42"/>
      <c r="AB13" s="29"/>
      <c r="AC13" s="42"/>
      <c r="AD13" s="42"/>
      <c r="AE13" s="42"/>
      <c r="AF13" s="87">
        <v>2.5</v>
      </c>
      <c r="AG13" s="86"/>
      <c r="AI13" s="74">
        <f>(G13*G34+P13*P34+R13*R34+S13*S34+V13*V34+Y13*Y34+Z13*Z34+AF13*AF34)/1000</f>
        <v>12.153</v>
      </c>
    </row>
    <row r="14" spans="1:35" ht="26.25" hidden="1" customHeight="1" x14ac:dyDescent="0.25">
      <c r="A14" s="73"/>
      <c r="B14" s="77"/>
      <c r="C14" s="85"/>
      <c r="D14" s="84"/>
      <c r="E14" s="83"/>
      <c r="F14" s="53"/>
      <c r="G14" s="53"/>
      <c r="H14" s="53"/>
      <c r="I14" s="53"/>
      <c r="J14" s="53"/>
      <c r="K14" s="53"/>
      <c r="L14" s="53"/>
      <c r="M14" s="54"/>
      <c r="N14" s="53"/>
      <c r="O14" s="53"/>
      <c r="P14" s="53"/>
      <c r="Q14" s="53"/>
      <c r="R14" s="54"/>
      <c r="S14" s="54"/>
      <c r="T14" s="54"/>
      <c r="U14" s="54"/>
      <c r="V14" s="53"/>
      <c r="W14" s="53"/>
      <c r="X14" s="53"/>
      <c r="Y14" s="53"/>
      <c r="Z14" s="53"/>
      <c r="AA14" s="53"/>
      <c r="AB14" s="54"/>
      <c r="AC14" s="53"/>
      <c r="AD14" s="53"/>
      <c r="AE14" s="53"/>
      <c r="AF14" s="82"/>
      <c r="AG14" s="81"/>
      <c r="AI14" s="74"/>
    </row>
    <row r="15" spans="1:35" ht="20.25" customHeight="1" x14ac:dyDescent="0.25">
      <c r="A15" s="73"/>
      <c r="B15" s="77"/>
      <c r="C15" s="59" t="s">
        <v>16</v>
      </c>
      <c r="D15" s="56">
        <v>180</v>
      </c>
      <c r="E15" s="67"/>
      <c r="F15" s="62"/>
      <c r="G15" s="62">
        <v>1</v>
      </c>
      <c r="H15" s="62"/>
      <c r="I15" s="62"/>
      <c r="J15" s="62">
        <v>8</v>
      </c>
      <c r="K15" s="62"/>
      <c r="L15" s="62"/>
      <c r="M15" s="63"/>
      <c r="N15" s="62"/>
      <c r="O15" s="62"/>
      <c r="P15" s="62"/>
      <c r="Q15" s="62"/>
      <c r="R15" s="63"/>
      <c r="S15" s="62"/>
      <c r="T15" s="62"/>
      <c r="U15" s="62"/>
      <c r="V15" s="62"/>
      <c r="W15" s="62"/>
      <c r="X15" s="62"/>
      <c r="Y15" s="62"/>
      <c r="Z15" s="62"/>
      <c r="AA15" s="62">
        <v>40</v>
      </c>
      <c r="AB15" s="62"/>
      <c r="AC15" s="62"/>
      <c r="AD15" s="62"/>
      <c r="AE15" s="62"/>
      <c r="AF15" s="76"/>
      <c r="AG15" s="75"/>
      <c r="AI15" s="74">
        <f>(G15*G34+P15*P34+V15*V34+AA15*AA34+AF15*AF34)/1000</f>
        <v>0.93200000000000005</v>
      </c>
    </row>
    <row r="16" spans="1:35" ht="14.25" customHeight="1" x14ac:dyDescent="0.25">
      <c r="A16" s="73"/>
      <c r="B16" s="77"/>
      <c r="C16" s="78" t="s">
        <v>15</v>
      </c>
      <c r="D16" s="68">
        <v>30</v>
      </c>
      <c r="E16" s="80"/>
      <c r="F16" s="62"/>
      <c r="G16" s="62">
        <v>0.24</v>
      </c>
      <c r="H16" s="62"/>
      <c r="I16" s="62"/>
      <c r="J16" s="62">
        <v>0.71</v>
      </c>
      <c r="K16" s="62"/>
      <c r="L16" s="62"/>
      <c r="M16" s="63"/>
      <c r="N16" s="62"/>
      <c r="O16" s="62"/>
      <c r="P16" s="62"/>
      <c r="Q16" s="62"/>
      <c r="R16" s="63"/>
      <c r="S16" s="62">
        <v>3</v>
      </c>
      <c r="T16" s="62"/>
      <c r="U16" s="62"/>
      <c r="V16" s="62">
        <v>2</v>
      </c>
      <c r="W16" s="62"/>
      <c r="X16" s="62"/>
      <c r="Y16" s="62"/>
      <c r="Z16" s="62"/>
      <c r="AA16" s="62"/>
      <c r="AB16" s="62"/>
      <c r="AC16" s="62"/>
      <c r="AD16" s="62">
        <v>1.5</v>
      </c>
      <c r="AE16" s="62"/>
      <c r="AF16" s="76">
        <v>6</v>
      </c>
      <c r="AG16" s="75"/>
      <c r="AI16" s="74">
        <f>(G16*G34+J16*J34+P16*P34+S16*S34+V16*V34+X16*X34+Z16*Z34+AD16*AD34+AF16*AF34)/1000</f>
        <v>2.4848000000000003</v>
      </c>
    </row>
    <row r="17" spans="1:35" ht="14.25" customHeight="1" x14ac:dyDescent="0.25">
      <c r="A17" s="73"/>
      <c r="B17" s="77"/>
      <c r="C17" s="78" t="s">
        <v>14</v>
      </c>
      <c r="D17" s="68">
        <v>100</v>
      </c>
      <c r="E17" s="67"/>
      <c r="F17" s="62"/>
      <c r="G17" s="62">
        <v>0.5</v>
      </c>
      <c r="H17" s="62"/>
      <c r="I17" s="62"/>
      <c r="J17" s="62">
        <v>5</v>
      </c>
      <c r="K17" s="62"/>
      <c r="L17" s="62"/>
      <c r="M17" s="63"/>
      <c r="N17" s="62"/>
      <c r="O17" s="62"/>
      <c r="P17" s="62"/>
      <c r="Q17" s="62"/>
      <c r="R17" s="63"/>
      <c r="S17" s="62"/>
      <c r="T17" s="62">
        <v>1</v>
      </c>
      <c r="U17" s="62"/>
      <c r="V17" s="62"/>
      <c r="W17" s="62">
        <v>127.5</v>
      </c>
      <c r="X17" s="62"/>
      <c r="Y17" s="62"/>
      <c r="Z17" s="62"/>
      <c r="AA17" s="62"/>
      <c r="AB17" s="62"/>
      <c r="AC17" s="62"/>
      <c r="AD17" s="62"/>
      <c r="AE17" s="62"/>
      <c r="AF17" s="76"/>
      <c r="AG17" s="75"/>
      <c r="AI17" s="74">
        <f>N17*N34/1000</f>
        <v>0</v>
      </c>
    </row>
    <row r="18" spans="1:35" hidden="1" x14ac:dyDescent="0.25">
      <c r="A18" s="73"/>
      <c r="B18" s="77"/>
      <c r="C18" s="78"/>
      <c r="D18" s="68"/>
      <c r="E18" s="67"/>
      <c r="F18" s="62"/>
      <c r="G18" s="62"/>
      <c r="H18" s="62"/>
      <c r="I18" s="62"/>
      <c r="J18" s="62"/>
      <c r="K18" s="62"/>
      <c r="L18" s="62"/>
      <c r="M18" s="63"/>
      <c r="N18" s="62"/>
      <c r="O18" s="62"/>
      <c r="P18" s="62"/>
      <c r="Q18" s="62"/>
      <c r="R18" s="63"/>
      <c r="S18" s="62"/>
      <c r="T18" s="62"/>
      <c r="U18" s="62"/>
      <c r="V18" s="62"/>
      <c r="W18" s="62"/>
      <c r="X18" s="62"/>
      <c r="Y18" s="62"/>
      <c r="Z18" s="62"/>
      <c r="AA18" s="62"/>
      <c r="AB18" s="63"/>
      <c r="AC18" s="63"/>
      <c r="AD18" s="63"/>
      <c r="AE18" s="63"/>
      <c r="AF18" s="79"/>
      <c r="AG18" s="75"/>
      <c r="AI18" s="74"/>
    </row>
    <row r="19" spans="1:35" ht="15" customHeight="1" x14ac:dyDescent="0.25">
      <c r="A19" s="73"/>
      <c r="B19" s="77"/>
      <c r="C19" s="78" t="s">
        <v>13</v>
      </c>
      <c r="D19" s="68">
        <v>65</v>
      </c>
      <c r="E19" s="67"/>
      <c r="F19" s="62"/>
      <c r="G19" s="62"/>
      <c r="H19" s="62">
        <v>65</v>
      </c>
      <c r="I19" s="62"/>
      <c r="J19" s="62"/>
      <c r="K19" s="62"/>
      <c r="L19" s="62"/>
      <c r="M19" s="63"/>
      <c r="N19" s="62"/>
      <c r="O19" s="62"/>
      <c r="P19" s="62"/>
      <c r="Q19" s="62"/>
      <c r="R19" s="63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76"/>
      <c r="AG19" s="75"/>
      <c r="AI19" s="74">
        <f>K19*K34/1000</f>
        <v>0</v>
      </c>
    </row>
    <row r="20" spans="1:35" ht="14.25" customHeight="1" x14ac:dyDescent="0.25">
      <c r="A20" s="73"/>
      <c r="B20" s="77"/>
      <c r="C20" s="78" t="s">
        <v>12</v>
      </c>
      <c r="D20" s="68">
        <v>38</v>
      </c>
      <c r="E20" s="67"/>
      <c r="F20" s="62"/>
      <c r="G20" s="62"/>
      <c r="H20" s="62"/>
      <c r="I20" s="62"/>
      <c r="J20" s="62"/>
      <c r="K20" s="62">
        <v>41.25</v>
      </c>
      <c r="L20" s="62"/>
      <c r="M20" s="63"/>
      <c r="N20" s="62"/>
      <c r="O20" s="62"/>
      <c r="P20" s="62"/>
      <c r="Q20" s="62"/>
      <c r="R20" s="63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76"/>
      <c r="AG20" s="75"/>
      <c r="AI20" s="74">
        <f>L20*L34/1000</f>
        <v>0</v>
      </c>
    </row>
    <row r="21" spans="1:35" ht="13.5" customHeight="1" x14ac:dyDescent="0.25">
      <c r="A21" s="73"/>
      <c r="B21" s="77"/>
      <c r="C21" s="57" t="s">
        <v>11</v>
      </c>
      <c r="D21" s="56">
        <v>62</v>
      </c>
      <c r="E21" s="67"/>
      <c r="F21" s="62"/>
      <c r="G21" s="62"/>
      <c r="H21" s="62"/>
      <c r="I21" s="62"/>
      <c r="J21" s="62"/>
      <c r="K21" s="62"/>
      <c r="L21" s="63">
        <v>62.5</v>
      </c>
      <c r="M21" s="63"/>
      <c r="N21" s="62"/>
      <c r="O21" s="62"/>
      <c r="P21" s="62"/>
      <c r="Q21" s="62"/>
      <c r="R21" s="63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76"/>
      <c r="AG21" s="75"/>
      <c r="AI21" s="74">
        <f>(I21*I34+M21*M34+O21*O34)/1000</f>
        <v>0</v>
      </c>
    </row>
    <row r="22" spans="1:35" ht="13.5" customHeight="1" thickBot="1" x14ac:dyDescent="0.3">
      <c r="A22" s="73"/>
      <c r="B22" s="72"/>
      <c r="C22" s="39" t="s">
        <v>10</v>
      </c>
      <c r="D22" s="56">
        <v>200</v>
      </c>
      <c r="E22" s="67"/>
      <c r="F22" s="62"/>
      <c r="G22" s="62"/>
      <c r="H22" s="62"/>
      <c r="I22" s="62">
        <v>8</v>
      </c>
      <c r="J22" s="62"/>
      <c r="K22" s="62"/>
      <c r="L22" s="63"/>
      <c r="M22" s="63">
        <v>21.75</v>
      </c>
      <c r="N22" s="62"/>
      <c r="O22" s="62">
        <v>5</v>
      </c>
      <c r="P22" s="35"/>
      <c r="Q22" s="35"/>
      <c r="R22" s="3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71"/>
      <c r="AG22" s="70"/>
    </row>
    <row r="23" spans="1:35" ht="15.75" hidden="1" customHeight="1" x14ac:dyDescent="0.25">
      <c r="A23" s="47"/>
      <c r="B23" s="46" t="s">
        <v>9</v>
      </c>
      <c r="C23" s="69"/>
      <c r="D23" s="68"/>
      <c r="E23" s="67"/>
      <c r="F23" s="62"/>
      <c r="G23" s="62"/>
      <c r="H23" s="62"/>
      <c r="I23" s="62"/>
      <c r="J23" s="62"/>
      <c r="K23" s="62"/>
      <c r="L23" s="62"/>
      <c r="M23" s="63"/>
      <c r="N23" s="62"/>
      <c r="O23" s="63"/>
      <c r="P23" s="53"/>
      <c r="Q23" s="53"/>
      <c r="R23" s="54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</row>
    <row r="24" spans="1:35" ht="13.5" hidden="1" customHeight="1" x14ac:dyDescent="0.25">
      <c r="A24" s="47"/>
      <c r="B24" s="66"/>
      <c r="C24" s="57"/>
      <c r="D24" s="65"/>
      <c r="E24" s="64"/>
      <c r="F24" s="62"/>
      <c r="G24" s="62"/>
      <c r="H24" s="62"/>
      <c r="I24" s="62"/>
      <c r="J24" s="62"/>
      <c r="K24" s="62"/>
      <c r="L24" s="62"/>
      <c r="M24" s="63"/>
      <c r="N24" s="62"/>
      <c r="O24" s="63"/>
      <c r="P24" s="62"/>
      <c r="Q24" s="62"/>
      <c r="R24" s="63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</row>
    <row r="25" spans="1:35" ht="17.25" hidden="1" customHeight="1" thickBot="1" x14ac:dyDescent="0.3">
      <c r="A25" s="47"/>
      <c r="B25" s="40"/>
      <c r="C25" s="39"/>
      <c r="D25" s="38"/>
      <c r="E25" s="37"/>
      <c r="F25" s="35"/>
      <c r="G25" s="35"/>
      <c r="H25" s="35"/>
      <c r="I25" s="35"/>
      <c r="J25" s="35"/>
      <c r="K25" s="35"/>
      <c r="L25" s="35"/>
      <c r="M25" s="36"/>
      <c r="N25" s="35"/>
      <c r="O25" s="36"/>
      <c r="P25" s="35"/>
      <c r="Q25" s="35"/>
      <c r="R25" s="3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5" ht="25.5" hidden="1" customHeight="1" x14ac:dyDescent="0.25">
      <c r="A26" s="47"/>
      <c r="B26" s="61" t="s">
        <v>8</v>
      </c>
      <c r="C26" s="60"/>
      <c r="D26" s="44"/>
      <c r="E26" s="43"/>
      <c r="F26" s="42"/>
      <c r="G26" s="42"/>
      <c r="H26" s="42"/>
      <c r="I26" s="42"/>
      <c r="J26" s="42"/>
      <c r="K26" s="42"/>
      <c r="L26" s="42"/>
      <c r="M26" s="29"/>
      <c r="N26" s="42"/>
      <c r="O26" s="29"/>
      <c r="P26" s="42"/>
      <c r="Q26" s="42"/>
      <c r="R26" s="29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5" ht="13.8" hidden="1" thickBot="1" x14ac:dyDescent="0.3">
      <c r="A27" s="47"/>
      <c r="B27" s="58"/>
      <c r="C27" s="59"/>
      <c r="D27" s="56"/>
      <c r="E27" s="55"/>
      <c r="F27" s="53"/>
      <c r="G27" s="53"/>
      <c r="H27" s="53"/>
      <c r="I27" s="53"/>
      <c r="J27" s="53"/>
      <c r="K27" s="53"/>
      <c r="L27" s="53"/>
      <c r="M27" s="54"/>
      <c r="N27" s="53"/>
      <c r="O27" s="54"/>
      <c r="P27" s="53"/>
      <c r="Q27" s="53"/>
      <c r="R27" s="54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</row>
    <row r="28" spans="1:35" ht="13.8" hidden="1" thickBot="1" x14ac:dyDescent="0.3">
      <c r="A28" s="47"/>
      <c r="B28" s="58"/>
      <c r="C28" s="57"/>
      <c r="D28" s="56"/>
      <c r="E28" s="55"/>
      <c r="F28" s="53"/>
      <c r="G28" s="53"/>
      <c r="H28" s="53"/>
      <c r="I28" s="53"/>
      <c r="J28" s="53"/>
      <c r="K28" s="53"/>
      <c r="L28" s="53"/>
      <c r="M28" s="54"/>
      <c r="N28" s="53"/>
      <c r="O28" s="54"/>
      <c r="P28" s="53"/>
      <c r="Q28" s="53"/>
      <c r="R28" s="54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</row>
    <row r="29" spans="1:35" ht="13.8" hidden="1" thickBot="1" x14ac:dyDescent="0.3">
      <c r="A29" s="47"/>
      <c r="B29" s="52"/>
      <c r="C29" s="39"/>
      <c r="D29" s="51"/>
      <c r="E29" s="50"/>
      <c r="F29" s="48"/>
      <c r="G29" s="48"/>
      <c r="H29" s="48"/>
      <c r="I29" s="48"/>
      <c r="J29" s="48"/>
      <c r="K29" s="48"/>
      <c r="L29" s="48"/>
      <c r="M29" s="49"/>
      <c r="N29" s="48"/>
      <c r="O29" s="49"/>
      <c r="P29" s="48"/>
      <c r="Q29" s="48"/>
      <c r="R29" s="49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35" ht="27" hidden="1" customHeight="1" x14ac:dyDescent="0.25">
      <c r="A30" s="47"/>
      <c r="B30" s="46" t="s">
        <v>7</v>
      </c>
      <c r="C30" s="45"/>
      <c r="D30" s="44"/>
      <c r="E30" s="43"/>
      <c r="F30" s="42"/>
      <c r="G30" s="42"/>
      <c r="H30" s="42"/>
      <c r="I30" s="42"/>
      <c r="J30" s="42"/>
      <c r="K30" s="42"/>
      <c r="L30" s="42"/>
      <c r="M30" s="29"/>
      <c r="N30" s="42"/>
      <c r="O30" s="29"/>
      <c r="P30" s="42"/>
      <c r="Q30" s="42"/>
      <c r="R30" s="29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1:35" ht="28.5" hidden="1" customHeight="1" thickBot="1" x14ac:dyDescent="0.3">
      <c r="A31" s="41"/>
      <c r="B31" s="40"/>
      <c r="C31" s="39"/>
      <c r="D31" s="38"/>
      <c r="E31" s="37"/>
      <c r="F31" s="35"/>
      <c r="G31" s="35"/>
      <c r="H31" s="35"/>
      <c r="I31" s="35"/>
      <c r="J31" s="35"/>
      <c r="K31" s="35"/>
      <c r="L31" s="35"/>
      <c r="M31" s="36"/>
      <c r="N31" s="35"/>
      <c r="O31" s="36"/>
      <c r="P31" s="35"/>
      <c r="Q31" s="35"/>
      <c r="R31" s="3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35" ht="27.75" customHeight="1" x14ac:dyDescent="0.25">
      <c r="A32" s="34" t="s">
        <v>6</v>
      </c>
      <c r="B32" s="33"/>
      <c r="C32" s="32"/>
      <c r="D32" s="31"/>
      <c r="E32" s="30">
        <f>SUM(E9:E31)</f>
        <v>0</v>
      </c>
      <c r="F32" s="28">
        <f>SUM(F9:F31)</f>
        <v>0</v>
      </c>
      <c r="G32" s="28">
        <f>SUM(G9:G31)</f>
        <v>2.74</v>
      </c>
      <c r="H32" s="28">
        <f>SUM(H9:H31)</f>
        <v>65</v>
      </c>
      <c r="I32" s="28">
        <f>SUM(I9:I31)</f>
        <v>8</v>
      </c>
      <c r="J32" s="28">
        <f>SUM(J9:J31)</f>
        <v>16.21</v>
      </c>
      <c r="K32" s="28">
        <f>SUM(K9:K31)</f>
        <v>41.25</v>
      </c>
      <c r="L32" s="29">
        <f>SUM(L9:L31)</f>
        <v>62.5</v>
      </c>
      <c r="M32" s="29">
        <f>SUM(M9:M31)</f>
        <v>21.75</v>
      </c>
      <c r="N32" s="28">
        <f>SUM(N9:N31)</f>
        <v>0</v>
      </c>
      <c r="O32" s="29">
        <f>SUM(O9:O31)</f>
        <v>5</v>
      </c>
      <c r="P32" s="28">
        <f>SUM(P9:P31)</f>
        <v>0</v>
      </c>
      <c r="Q32" s="28">
        <f>SUM(Q9:Q31)</f>
        <v>0</v>
      </c>
      <c r="R32" s="29">
        <f>SUM(R9:R31)</f>
        <v>10</v>
      </c>
      <c r="S32" s="29">
        <f>SUM(S9:S31)</f>
        <v>18.8</v>
      </c>
      <c r="T32" s="29">
        <f>SUM(T9:T31)</f>
        <v>1</v>
      </c>
      <c r="U32" s="29">
        <f>SUM(U9:U31)</f>
        <v>0</v>
      </c>
      <c r="V32" s="28">
        <f>SUM(V9:V31)</f>
        <v>14</v>
      </c>
      <c r="W32" s="28">
        <f>SUM(W9:W31)</f>
        <v>127.5</v>
      </c>
      <c r="X32" s="28">
        <f>SUM(X9:X31)</f>
        <v>0</v>
      </c>
      <c r="Y32" s="28">
        <f>SUM(Y9:Y31)</f>
        <v>62.7</v>
      </c>
      <c r="Z32" s="28">
        <f>SUM(Z9:Z31)</f>
        <v>40</v>
      </c>
      <c r="AA32" s="28">
        <f>SUM(AA9:AA31)</f>
        <v>40</v>
      </c>
      <c r="AB32" s="29">
        <f>SUM(AB9:AB31)</f>
        <v>0</v>
      </c>
      <c r="AC32" s="29">
        <f>SUM(AC9:AC31)</f>
        <v>0</v>
      </c>
      <c r="AD32" s="29">
        <f>SUM(AD9:AD31)</f>
        <v>1.5</v>
      </c>
      <c r="AE32" s="29">
        <f>SUM(AE9:AE31)</f>
        <v>0</v>
      </c>
      <c r="AF32" s="29">
        <f>SUM(AF9:AF31)</f>
        <v>8.5</v>
      </c>
      <c r="AG32" s="28">
        <f>SUM(AG9:AG31)</f>
        <v>0</v>
      </c>
    </row>
    <row r="33" spans="1:33" ht="29.25" customHeight="1" x14ac:dyDescent="0.25">
      <c r="A33" s="27" t="s">
        <v>5</v>
      </c>
      <c r="B33" s="26"/>
      <c r="C33" s="25"/>
      <c r="D33" s="20"/>
      <c r="E33" s="24">
        <f>ROUND(E32/1000*A1,3)</f>
        <v>0</v>
      </c>
      <c r="F33" s="24">
        <f>ROUND(F32/1000*A1,3)</f>
        <v>0</v>
      </c>
      <c r="G33" s="24">
        <f>ROUND(G32/1000*A1,3)</f>
        <v>0.11</v>
      </c>
      <c r="H33" s="24">
        <f>H32*A1/1000</f>
        <v>2.6</v>
      </c>
      <c r="I33" s="24">
        <f>ROUND(I32/1000*A1,3)</f>
        <v>0.32</v>
      </c>
      <c r="J33" s="24">
        <f>ROUND(J32/1000*A1,3)</f>
        <v>0.64800000000000002</v>
      </c>
      <c r="K33" s="24">
        <f>K32/1000*A1</f>
        <v>1.6500000000000001</v>
      </c>
      <c r="L33" s="24">
        <f>ROUND(L32/1000*A1,3)</f>
        <v>2.5</v>
      </c>
      <c r="M33" s="24">
        <f>ROUND(M32/1000*A1,3)</f>
        <v>0.87</v>
      </c>
      <c r="N33" s="24">
        <f>ROUND(N32/1000*A1,3)</f>
        <v>0</v>
      </c>
      <c r="O33" s="24">
        <f>ROUND(O32/1000*A1,3)</f>
        <v>0.2</v>
      </c>
      <c r="P33" s="24">
        <f>ROUND(P32/1000*A1,3)</f>
        <v>0</v>
      </c>
      <c r="Q33" s="24">
        <f>ROUND(Q32/1000*A1,3)</f>
        <v>0</v>
      </c>
      <c r="R33" s="24">
        <f>ROUND(R32/1000*A1,3)</f>
        <v>0.4</v>
      </c>
      <c r="S33" s="24">
        <f>ROUND(S32/1000*A1,3)</f>
        <v>0.752</v>
      </c>
      <c r="T33" s="24">
        <f>T32*A1/1000</f>
        <v>0.04</v>
      </c>
      <c r="U33" s="24">
        <f>U32*A1/1000</f>
        <v>0</v>
      </c>
      <c r="V33" s="24">
        <f>ROUND(V32/1000*A1,3)</f>
        <v>0.56000000000000005</v>
      </c>
      <c r="W33" s="24">
        <f>W32*A1/1000</f>
        <v>5.0999999999999996</v>
      </c>
      <c r="X33" s="24">
        <f>ROUND(X32/1000*A1,3)</f>
        <v>0</v>
      </c>
      <c r="Y33" s="24">
        <f>ROUND(Y32/1000*A1,3)</f>
        <v>2.508</v>
      </c>
      <c r="Z33" s="24">
        <f>ROUND(Z32/1000*A1,3)</f>
        <v>1.6</v>
      </c>
      <c r="AA33" s="24">
        <f>ROUND(AA32/1000*A1,3)</f>
        <v>1.6</v>
      </c>
      <c r="AB33" s="24">
        <f>ROUND(AB32/1000*A1,3)</f>
        <v>0</v>
      </c>
      <c r="AC33" s="24">
        <f>AC32/1000*A1</f>
        <v>0</v>
      </c>
      <c r="AD33" s="24">
        <f>AD32*A1/1000</f>
        <v>0.06</v>
      </c>
      <c r="AE33" s="24">
        <f>AE32*A1/1000</f>
        <v>0</v>
      </c>
      <c r="AF33" s="24">
        <f>AF32*A1/1000</f>
        <v>0.34</v>
      </c>
      <c r="AG33" s="24">
        <f>ROUND(AG32/1000*A1,3)</f>
        <v>0</v>
      </c>
    </row>
    <row r="34" spans="1:33" x14ac:dyDescent="0.25">
      <c r="A34" s="23" t="s">
        <v>4</v>
      </c>
      <c r="B34" s="22"/>
      <c r="C34" s="21"/>
      <c r="D34" s="20"/>
      <c r="E34" s="19">
        <v>66</v>
      </c>
      <c r="F34" s="19">
        <v>33</v>
      </c>
      <c r="G34" s="19">
        <v>30</v>
      </c>
      <c r="H34" s="19">
        <v>221</v>
      </c>
      <c r="I34" s="19">
        <v>80</v>
      </c>
      <c r="J34" s="19">
        <v>1060</v>
      </c>
      <c r="K34" s="19">
        <v>73</v>
      </c>
      <c r="L34" s="19">
        <v>80</v>
      </c>
      <c r="M34" s="19">
        <v>180</v>
      </c>
      <c r="N34" s="19">
        <v>200</v>
      </c>
      <c r="O34" s="19">
        <v>210</v>
      </c>
      <c r="P34" s="19">
        <v>102.12</v>
      </c>
      <c r="Q34" s="19">
        <v>733</v>
      </c>
      <c r="R34" s="19">
        <v>600</v>
      </c>
      <c r="S34" s="19">
        <v>45</v>
      </c>
      <c r="T34" s="19">
        <v>294</v>
      </c>
      <c r="U34" s="19">
        <v>315</v>
      </c>
      <c r="V34" s="19">
        <v>42</v>
      </c>
      <c r="W34" s="19">
        <v>270</v>
      </c>
      <c r="X34" s="19">
        <v>305</v>
      </c>
      <c r="Y34" s="19">
        <v>40</v>
      </c>
      <c r="Z34" s="19">
        <v>45</v>
      </c>
      <c r="AA34" s="19">
        <v>22.55</v>
      </c>
      <c r="AB34" s="19">
        <v>86</v>
      </c>
      <c r="AC34" s="19">
        <v>180</v>
      </c>
      <c r="AD34" s="19">
        <v>44</v>
      </c>
      <c r="AE34" s="19">
        <v>117</v>
      </c>
      <c r="AF34" s="19">
        <v>240</v>
      </c>
      <c r="AG34" s="19">
        <v>135</v>
      </c>
    </row>
    <row r="35" spans="1:33" ht="12.75" customHeight="1" thickBot="1" x14ac:dyDescent="0.3">
      <c r="A35" s="18" t="s">
        <v>3</v>
      </c>
      <c r="B35" s="18"/>
      <c r="C35" s="18"/>
      <c r="D35" s="17"/>
      <c r="E35" s="16">
        <f>E34*E33</f>
        <v>0</v>
      </c>
      <c r="F35" s="16">
        <f>F34*F33</f>
        <v>0</v>
      </c>
      <c r="G35" s="16">
        <f>G34*G33</f>
        <v>3.3</v>
      </c>
      <c r="H35" s="16">
        <f>H34*H33</f>
        <v>574.6</v>
      </c>
      <c r="I35" s="16">
        <f>I34*I33</f>
        <v>25.6</v>
      </c>
      <c r="J35" s="16">
        <f>J34*J33</f>
        <v>686.88</v>
      </c>
      <c r="K35" s="16">
        <f>K34*K33</f>
        <v>120.45</v>
      </c>
      <c r="L35" s="16">
        <f>L34*L33</f>
        <v>200</v>
      </c>
      <c r="M35" s="16">
        <f>M34*M33</f>
        <v>156.6</v>
      </c>
      <c r="N35" s="16">
        <f>N34*N33</f>
        <v>0</v>
      </c>
      <c r="O35" s="16">
        <f>O34*O33</f>
        <v>42</v>
      </c>
      <c r="P35" s="16">
        <f>P34*P33</f>
        <v>0</v>
      </c>
      <c r="Q35" s="16">
        <f>Q34*Q33</f>
        <v>0</v>
      </c>
      <c r="R35" s="16">
        <f>R34*R33</f>
        <v>240</v>
      </c>
      <c r="S35" s="16">
        <f>S34*S33</f>
        <v>33.840000000000003</v>
      </c>
      <c r="T35" s="16">
        <f>T34*T33</f>
        <v>11.76</v>
      </c>
      <c r="U35" s="16">
        <f>U34*U33</f>
        <v>0</v>
      </c>
      <c r="V35" s="16">
        <f>V34*V33</f>
        <v>23.520000000000003</v>
      </c>
      <c r="W35" s="16">
        <f>W34*W33</f>
        <v>1377</v>
      </c>
      <c r="X35" s="16">
        <f>X34*X33</f>
        <v>0</v>
      </c>
      <c r="Y35" s="16">
        <f>Y34*Y33</f>
        <v>100.32</v>
      </c>
      <c r="Z35" s="16">
        <f>Z34*Z33</f>
        <v>72</v>
      </c>
      <c r="AA35" s="16">
        <f>AA34*AA33</f>
        <v>36.080000000000005</v>
      </c>
      <c r="AB35" s="16">
        <f>AB34*AB33</f>
        <v>0</v>
      </c>
      <c r="AC35" s="16">
        <f>AC34*AC33</f>
        <v>0</v>
      </c>
      <c r="AD35" s="16">
        <f>AD34*AD33</f>
        <v>2.6399999999999997</v>
      </c>
      <c r="AE35" s="16">
        <f>AE34*AE33</f>
        <v>0</v>
      </c>
      <c r="AF35" s="16">
        <f>AF34*AF33</f>
        <v>81.600000000000009</v>
      </c>
      <c r="AG35" s="16">
        <f>AG34*AG33</f>
        <v>0</v>
      </c>
    </row>
    <row r="36" spans="1:33" ht="13.8" thickBot="1" x14ac:dyDescent="0.3">
      <c r="B36" s="6"/>
      <c r="C36" s="6"/>
      <c r="D36" s="1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3.8" thickBot="1" x14ac:dyDescent="0.3">
      <c r="B37" s="14"/>
      <c r="C37" s="14"/>
      <c r="D37" s="14"/>
      <c r="E37" s="5"/>
      <c r="F37" s="5"/>
      <c r="G37" s="5"/>
      <c r="H37" s="5"/>
      <c r="I37" s="5"/>
      <c r="J37" s="5"/>
      <c r="K37" s="5"/>
      <c r="L37" s="4" t="s">
        <v>2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">
        <f>SUM(E35:AG35)</f>
        <v>3788.1900000000005</v>
      </c>
      <c r="Z37" s="12"/>
      <c r="AA37" s="11"/>
      <c r="AB37" s="5"/>
      <c r="AC37" s="5"/>
      <c r="AD37" s="5"/>
      <c r="AE37" s="5"/>
      <c r="AF37" s="5"/>
      <c r="AG37" s="5"/>
    </row>
    <row r="38" spans="1:33" ht="13.8" thickBot="1" x14ac:dyDescent="0.3">
      <c r="B38" s="14"/>
      <c r="C38" s="14"/>
      <c r="D38" s="14"/>
      <c r="E38" s="5"/>
      <c r="F38" s="5"/>
      <c r="G38" s="5"/>
      <c r="H38" s="5"/>
      <c r="I38" s="5"/>
      <c r="J38" s="5"/>
      <c r="K38" s="5"/>
      <c r="L38" s="4" t="s">
        <v>1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">
        <f>SUM(E35:AG35)</f>
        <v>3788.1900000000005</v>
      </c>
      <c r="Z38" s="12"/>
      <c r="AA38" s="11"/>
      <c r="AB38" s="5"/>
      <c r="AC38" s="5"/>
      <c r="AD38" s="5"/>
      <c r="AE38" s="5"/>
      <c r="AF38" s="5"/>
      <c r="AG38" s="5"/>
    </row>
    <row r="39" spans="1:33" ht="13.8" thickBot="1" x14ac:dyDescent="0.3">
      <c r="B39" s="14"/>
      <c r="C39" s="14"/>
      <c r="D39" s="14"/>
      <c r="E39" s="5"/>
      <c r="F39" s="5"/>
      <c r="G39" s="5"/>
      <c r="H39" s="5"/>
      <c r="I39" s="5"/>
      <c r="J39" s="5"/>
      <c r="K39" s="5"/>
      <c r="L39" s="4" t="s"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">
        <f>Y38/A1</f>
        <v>94.704750000000018</v>
      </c>
      <c r="Z39" s="12"/>
      <c r="AA39" s="11"/>
      <c r="AB39" s="5"/>
      <c r="AC39" s="5"/>
      <c r="AD39" s="5"/>
      <c r="AE39" s="5"/>
      <c r="AF39" s="5"/>
      <c r="AG39" s="5"/>
    </row>
    <row r="40" spans="1:33" x14ac:dyDescent="0.25">
      <c r="B40" s="7"/>
      <c r="C40" s="6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B41" s="7"/>
      <c r="C41" s="6"/>
      <c r="D41" s="6"/>
      <c r="E41" s="9"/>
      <c r="F41" s="9"/>
      <c r="G41" s="9"/>
      <c r="H41" s="9"/>
      <c r="I41" s="9"/>
      <c r="J41" s="9"/>
      <c r="K41" s="9"/>
      <c r="L41" s="9"/>
      <c r="M41" s="8"/>
      <c r="N41" s="10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8"/>
      <c r="AD41" s="8"/>
      <c r="AE41" s="8"/>
      <c r="AF41" s="8"/>
      <c r="AG41" s="8"/>
    </row>
    <row r="42" spans="1:33" x14ac:dyDescent="0.25">
      <c r="B42" s="7"/>
      <c r="C42" s="6"/>
      <c r="D42" s="6"/>
      <c r="E42" s="5"/>
      <c r="F42" s="5"/>
      <c r="G42" s="5"/>
      <c r="H42" s="5"/>
      <c r="I42" s="5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3"/>
      <c r="AA42" s="3"/>
      <c r="AB42" s="5"/>
      <c r="AC42" s="5"/>
      <c r="AD42" s="5"/>
      <c r="AE42" s="5"/>
      <c r="AF42" s="5"/>
      <c r="AG42" s="5"/>
    </row>
    <row r="43" spans="1:33" x14ac:dyDescent="0.25"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3"/>
      <c r="AA43" s="3"/>
    </row>
  </sheetData>
  <mergeCells count="55">
    <mergeCell ref="E41:L41"/>
    <mergeCell ref="O41:AB41"/>
    <mergeCell ref="L37:X37"/>
    <mergeCell ref="A35:C35"/>
    <mergeCell ref="L42:X42"/>
    <mergeCell ref="Y42:AA42"/>
    <mergeCell ref="L43:X43"/>
    <mergeCell ref="Y43:AA43"/>
    <mergeCell ref="Y37:AA37"/>
    <mergeCell ref="L38:X38"/>
    <mergeCell ref="Y38:AA38"/>
    <mergeCell ref="L39:X39"/>
    <mergeCell ref="Y39:AA39"/>
    <mergeCell ref="AB6:AB7"/>
    <mergeCell ref="AC6:AC7"/>
    <mergeCell ref="B30:B31"/>
    <mergeCell ref="A32:C32"/>
    <mergeCell ref="A33:C33"/>
    <mergeCell ref="A34:C34"/>
    <mergeCell ref="A8:A31"/>
    <mergeCell ref="E8:AG8"/>
    <mergeCell ref="B9:B12"/>
    <mergeCell ref="B13:B22"/>
    <mergeCell ref="B23:B25"/>
    <mergeCell ref="B26:B29"/>
    <mergeCell ref="U6:U7"/>
    <mergeCell ref="V6:V7"/>
    <mergeCell ref="AD6:AD7"/>
    <mergeCell ref="AE6:AE7"/>
    <mergeCell ref="AF6:AF7"/>
    <mergeCell ref="AG6:AG7"/>
    <mergeCell ref="X6:X7"/>
    <mergeCell ref="Y6:Y7"/>
    <mergeCell ref="Z6:Z7"/>
    <mergeCell ref="AA6:AA7"/>
    <mergeCell ref="W6:W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5:C7"/>
    <mergeCell ref="D5:D7"/>
    <mergeCell ref="E5:AG5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6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 (10) 1-4 кл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2024-12-15T03:19:43Z</dcterms:created>
  <dcterms:modified xsi:type="dcterms:W3CDTF">2024-12-15T03:19:55Z</dcterms:modified>
</cp:coreProperties>
</file>